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7" activeTab="0"/>
  </bookViews>
  <sheets>
    <sheet name="Черга" sheetId="1" r:id="rId1"/>
    <sheet name="Спиляні" sheetId="2" r:id="rId2"/>
    <sheet name="Частково виконані роботи" sheetId="3" r:id="rId3"/>
    <sheet name="Статистика" sheetId="4" r:id="rId4"/>
  </sheets>
  <definedNames>
    <definedName name="_xlnm._FilterDatabase" localSheetId="1" hidden="1">'Спиляні'!$A$1:$G$437</definedName>
    <definedName name="_xlnm._FilterDatabase" localSheetId="3" hidden="1">'Статистика'!$B$2:$W$2</definedName>
    <definedName name="_xlnm._FilterDatabase" localSheetId="2" hidden="1">'Частково виконані роботи'!$A$1:$F$15</definedName>
    <definedName name="_xlnm._FilterDatabase" localSheetId="0" hidden="1">'Черга'!$A$1:$F$250</definedName>
    <definedName name="Excel_BuiltIn__FilterDatabase_4_1">'Спиляні'!$A$1:$G$432</definedName>
    <definedName name="Excel_BuiltIn__FilterDatabase_4_1_1">'Спиляні'!$A$1:$G$429</definedName>
    <definedName name="Excel_BuiltIn__FilterDatabase_4_1_1_1">'Спиляні'!$A$1:$G$428</definedName>
    <definedName name="Excel_BuiltIn__FilterDatabase_4_1_1_1_1">'Спиляні'!$A$1:$G$427</definedName>
    <definedName name="Excel_BuiltIn__FilterDatabase_4_1_1_1_1_1">'Спиляні'!$A$1:$G$426</definedName>
    <definedName name="Excel_BuiltIn__FilterDatabase_4_1_1_1_1_1_1">'Спиляні'!$A$1:$G$357</definedName>
    <definedName name="Excel_BuiltIn__FilterDatabase_2_1">'Спиляні'!$A$1:$G$1</definedName>
    <definedName name="Excel_BuiltIn__FilterDatabase_4_1_1_1_1_1_1_1">'Статистика'!$V$2:$W$2</definedName>
    <definedName name="Excel_BuiltIn__FilterDatabase_4_1_1_1_1_1_1_1_1">'Статистика'!$B$2:$S$2</definedName>
    <definedName name="Excel_BuiltIn__FilterDatabase_2_1_1">'Спиляні'!$A$1:$G$308</definedName>
    <definedName name="Excel_BuiltIn__FilterDatabase_4_1_1_1_1_1_1_1_1_1">'Статистика'!$H$4:$H$105</definedName>
    <definedName name="Excel_BuiltIn__FilterDatabase_4_2">'Статистика'!$B$2:$S$2</definedName>
    <definedName name="Excel_BuiltIn__FilterDatabase_4_3">'Статистика'!$V$2:$W$2</definedName>
  </definedNames>
  <calcPr fullCalcOnLoad="1"/>
</workbook>
</file>

<file path=xl/sharedStrings.xml><?xml version="1.0" encoding="utf-8"?>
<sst xmlns="http://schemas.openxmlformats.org/spreadsheetml/2006/main" count="4636" uniqueCount="1614">
  <si>
    <t>Управління або відділ яке прийняло звернення</t>
  </si>
  <si>
    <t>Прізвище, ім'я,      по-батькові</t>
  </si>
  <si>
    <t>Адреса по виконанню робіт</t>
  </si>
  <si>
    <t>Конкретне місцезнаходження</t>
  </si>
  <si>
    <t>Вид, кількість дерев, операції (зрізка та кронування)</t>
  </si>
  <si>
    <t>Дата акту обстеження</t>
  </si>
  <si>
    <t>кількість дерев</t>
  </si>
  <si>
    <t>Загальний</t>
  </si>
  <si>
    <t>резолюція міського голови</t>
  </si>
  <si>
    <t>вул. Гімназична</t>
  </si>
  <si>
    <t xml:space="preserve">2 тополі і ясен (зрізування) </t>
  </si>
  <si>
    <t>21 липня 2015 р.</t>
  </si>
  <si>
    <t>Громадська приймальня</t>
  </si>
  <si>
    <t>Бадіян О.М.</t>
  </si>
  <si>
    <t>береза і каштан (зрізування)</t>
  </si>
  <si>
    <t>Пишна Ю.Г.</t>
  </si>
  <si>
    <t>вул. Польова</t>
  </si>
  <si>
    <t>береза (зрізування)</t>
  </si>
  <si>
    <t>Костирєва В.І. (колективне)</t>
  </si>
  <si>
    <t>вул. Земська</t>
  </si>
  <si>
    <t>берест і горіх (зрізування)</t>
  </si>
  <si>
    <t>Антипенко А.А. (колетивне)</t>
  </si>
  <si>
    <t>вул. Шкільна</t>
  </si>
  <si>
    <t>навпроти буд. №5 — 15</t>
  </si>
  <si>
    <t xml:space="preserve">4 сосни (зрізування) </t>
  </si>
  <si>
    <t>21липня 2015 р.</t>
  </si>
  <si>
    <t>Філоненко І.Ю.</t>
  </si>
  <si>
    <t>пров. Партизанський</t>
  </si>
  <si>
    <t xml:space="preserve">2 берези (зрізування) </t>
  </si>
  <si>
    <t>02 липня 2015 р.</t>
  </si>
  <si>
    <t>Лапєнкова Ю.В.</t>
  </si>
  <si>
    <t>вул. 1 Травня</t>
  </si>
  <si>
    <t>тополя (зрізування)</t>
  </si>
  <si>
    <t>Начальник Прилуцького УГГ Дрюк В.В.</t>
  </si>
  <si>
    <t>вул. Ярмаркова, 41/4 ( в охоронній зоні газопроводу середнього тиску біля котельні)</t>
  </si>
  <si>
    <t>біля котельні біля школи №6</t>
  </si>
  <si>
    <t>2 тополі і верба (зрізування)</t>
  </si>
  <si>
    <t>24 червня 2015 р.</t>
  </si>
  <si>
    <t>Панченко Л.Г.</t>
  </si>
  <si>
    <t>вул. Б.Носенка</t>
  </si>
  <si>
    <t>черемха (зрізування)</t>
  </si>
  <si>
    <t>Городничий О.А.</t>
  </si>
  <si>
    <t>вул. Миколаївська</t>
  </si>
  <si>
    <t>27 травня 2015 р.</t>
  </si>
  <si>
    <t>Пронь В.А.</t>
  </si>
  <si>
    <t>вул. П. Осипенка</t>
  </si>
  <si>
    <t>Лясота В.Л.</t>
  </si>
  <si>
    <t>Лобода Н.М.</t>
  </si>
  <si>
    <t>каштан (зрізування)</t>
  </si>
  <si>
    <t>Полещук С.І.</t>
  </si>
  <si>
    <t>вул. Рокітна</t>
  </si>
  <si>
    <t>шовковиця (Зрізування)</t>
  </si>
  <si>
    <t>02 квітня 2015 р.</t>
  </si>
  <si>
    <t>Джевага О.В.</t>
  </si>
  <si>
    <t>вул. Алгазіна</t>
  </si>
  <si>
    <t xml:space="preserve">2 липи (зрізування) </t>
  </si>
  <si>
    <t>Циганко М.М.</t>
  </si>
  <si>
    <t>вул. Ярмаркова</t>
  </si>
  <si>
    <t>Від 10 відділення зв’язку до в’їзду у колишнє військове містечко</t>
  </si>
  <si>
    <t>клен і  тополя (зрізування)</t>
  </si>
  <si>
    <t>20 березня 2015 р.</t>
  </si>
  <si>
    <t>Столітня Л.М.</t>
  </si>
  <si>
    <t>вул. І.Бєлгородського</t>
  </si>
  <si>
    <t>клен (зрізування)</t>
  </si>
  <si>
    <t>03 березня 2015 р.</t>
  </si>
  <si>
    <t>Коростій В.П.</t>
  </si>
  <si>
    <t>вул. Червоноармійська</t>
  </si>
  <si>
    <t>між буд. 80 і 84 (біля огорожі колонії)</t>
  </si>
  <si>
    <t>7 тополь (зрізування)</t>
  </si>
  <si>
    <t>11 грудня 2014 р.</t>
  </si>
  <si>
    <t>Кумейко П.П.</t>
  </si>
  <si>
    <t>вул. Андріївська</t>
  </si>
  <si>
    <t>73 а</t>
  </si>
  <si>
    <t>береза і липа (зрізування)</t>
  </si>
  <si>
    <t>Пушкар С.Г.</t>
  </si>
  <si>
    <t>97а</t>
  </si>
  <si>
    <t xml:space="preserve">липа (зрізування) </t>
  </si>
  <si>
    <t>01 грудня 2014 р.</t>
  </si>
  <si>
    <t>Потапова О.Д.</t>
  </si>
  <si>
    <t>68/3</t>
  </si>
  <si>
    <t>06 листопада 2014 р.</t>
  </si>
  <si>
    <t>Лабунець О.М.</t>
  </si>
  <si>
    <t>вул. Київська</t>
  </si>
  <si>
    <t>120/2</t>
  </si>
  <si>
    <t xml:space="preserve">Липа (зрізування) </t>
  </si>
  <si>
    <t>Павловська Г.М.</t>
  </si>
  <si>
    <t>239/2</t>
  </si>
  <si>
    <t>липа (зрізування)</t>
  </si>
  <si>
    <t>Лещенко Л.І.</t>
  </si>
  <si>
    <t>вул. Соборна</t>
  </si>
  <si>
    <t>Ковбаса І.К.</t>
  </si>
  <si>
    <t>вул. Перемоги</t>
  </si>
  <si>
    <t>груша (зрізування)</t>
  </si>
  <si>
    <t>14 квітня, 2008 р.</t>
  </si>
  <si>
    <t>Дозвільний</t>
  </si>
  <si>
    <t>Руденко О.В.</t>
  </si>
  <si>
    <t>пров. Котляревського</t>
  </si>
  <si>
    <t>між буд. 11 і 12</t>
  </si>
  <si>
    <t xml:space="preserve">30 жовтня 2014 р. </t>
  </si>
  <si>
    <t>Левун М.М.</t>
  </si>
  <si>
    <t>вул. Богунська</t>
  </si>
  <si>
    <t>28 жовтня 2014 р.</t>
  </si>
  <si>
    <t>Лавріненко М.А.</t>
  </si>
  <si>
    <t>Вул. Володарського</t>
  </si>
  <si>
    <t>Клен (зрізування)</t>
  </si>
  <si>
    <t>24 жовтня 2014 р.</t>
  </si>
  <si>
    <t>Нога О.М.</t>
  </si>
  <si>
    <t>На перехресті вул. 1 травня і пров. Змагання</t>
  </si>
  <si>
    <t xml:space="preserve">клен (зрізування) </t>
  </si>
  <si>
    <t>08 жовтня 2013 р.</t>
  </si>
  <si>
    <t>Міщенко В.В.</t>
  </si>
  <si>
    <t>вул. Іванівська</t>
  </si>
  <si>
    <t>10 жовтня 2014 р.</t>
  </si>
  <si>
    <t>Куліш О.І.</t>
  </si>
  <si>
    <t>верба (зрізування)</t>
  </si>
  <si>
    <t>03 жовтня 2014 р.</t>
  </si>
  <si>
    <t>Дерган Г.П.</t>
  </si>
  <si>
    <t>липа і берест (зрізування)</t>
  </si>
  <si>
    <t>02 жовтня 2014 р.</t>
  </si>
  <si>
    <t>Клочко О.О.</t>
  </si>
  <si>
    <t>Центральне кладовище</t>
  </si>
  <si>
    <t>Тополя і 2 ясена (зрізування)</t>
  </si>
  <si>
    <t>02 вересня 2014 р.</t>
  </si>
  <si>
    <t>Герман О.І.</t>
  </si>
  <si>
    <t>01 вересня 2014 р.</t>
  </si>
  <si>
    <t>Якименко  В.М.</t>
  </si>
  <si>
    <t>вул. Гвардійська</t>
  </si>
  <si>
    <t>липа і верба (зрізування)</t>
  </si>
  <si>
    <t>начальник КП «Прилукижитлобуд» Ткаченко О.В.</t>
  </si>
  <si>
    <t>в/м № 12</t>
  </si>
  <si>
    <t xml:space="preserve">ясен (зрізуваня)  </t>
  </si>
  <si>
    <t>27 травня 2014 р.</t>
  </si>
  <si>
    <t>2 тополі (зрізування)</t>
  </si>
  <si>
    <t>Інформаційно-аналітичний</t>
  </si>
  <si>
    <t>депутат Малиш Г.П.</t>
  </si>
  <si>
    <t>вул. Вавілова</t>
  </si>
  <si>
    <t>3 тополі (зрізування)</t>
  </si>
  <si>
    <t>08  серпня 2014 р.</t>
  </si>
  <si>
    <t>В.о. директора допоміжної школи Тарануха О.М.</t>
  </si>
  <si>
    <t>Дідик Р.М.</t>
  </si>
  <si>
    <t xml:space="preserve">Ясен, 2 клена (зрізуваня) </t>
  </si>
  <si>
    <t>Бондар В.П.</t>
  </si>
  <si>
    <t>вул. Вокзальна</t>
  </si>
  <si>
    <t>24 (біля стоянки)</t>
  </si>
  <si>
    <t>2 каштани (зрізування)</t>
  </si>
  <si>
    <t xml:space="preserve">08 серпня 2014 р. </t>
  </si>
  <si>
    <t>Комлева Л.П.</t>
  </si>
  <si>
    <t>вул. Пушкіна</t>
  </si>
  <si>
    <t>21 липня 2014 р.</t>
  </si>
  <si>
    <t>Охріменко В.В.</t>
  </si>
  <si>
    <t>Бакунов В.О.</t>
  </si>
  <si>
    <t>вул. Незалежності</t>
  </si>
  <si>
    <t>11 липня 2014 р.</t>
  </si>
  <si>
    <t>Литвиненко Л.С.</t>
  </si>
  <si>
    <t xml:space="preserve">07 липня 2014 р. </t>
  </si>
  <si>
    <t>Лощілін В.В.</t>
  </si>
  <si>
    <t>Буд. 83 і 85</t>
  </si>
  <si>
    <t>23 червня 2014 р.</t>
  </si>
  <si>
    <t>Овешкова Є.В.</t>
  </si>
  <si>
    <t>вул. Костянтинівська</t>
  </si>
  <si>
    <t>234 (навпроти  у парку)</t>
  </si>
  <si>
    <t xml:space="preserve">21 тополя ( на зрізування) </t>
  </si>
  <si>
    <t>11 червня 2014 р.</t>
  </si>
  <si>
    <t>Грона В.В.</t>
  </si>
  <si>
    <t>вул. Гостинна</t>
  </si>
  <si>
    <t>перехрестя вул. Гостинної і Гвардійської</t>
  </si>
  <si>
    <t xml:space="preserve">4 тополі (зрізування) </t>
  </si>
  <si>
    <t>03 червня 2014 р.</t>
  </si>
  <si>
    <t>Година Н.А.</t>
  </si>
  <si>
    <t>02 червня 2014 р.</t>
  </si>
  <si>
    <t>Дроздов Ю.І.</t>
  </si>
  <si>
    <t>від. Буд. №139 до буд. №183 (у парку біля школи №8</t>
  </si>
  <si>
    <t>19 тополь, 12 верб, 2 клена, липа і береза ( всі зрізування)</t>
  </si>
  <si>
    <t>23 травня 2014 р.</t>
  </si>
  <si>
    <t>Гурлянд С.Б.</t>
  </si>
  <si>
    <t>Олійник Г.М.</t>
  </si>
  <si>
    <t>вул. Гоголя</t>
  </si>
  <si>
    <t>між буд. 33 і 35</t>
  </si>
  <si>
    <t>2 береста (зрізування)</t>
  </si>
  <si>
    <t>15 травня 2014 р.</t>
  </si>
  <si>
    <t>Сидак С.О.</t>
  </si>
  <si>
    <t>в’їзд Конотопський</t>
  </si>
  <si>
    <t>акція і верба (зрізування)</t>
  </si>
  <si>
    <t>колективне звернення (Сінько Ю.В.)</t>
  </si>
  <si>
    <t>вул. Пирятинська</t>
  </si>
  <si>
    <t>20, 22, 24. 26</t>
  </si>
  <si>
    <t>10 тополь, 2 липи, клен (зрізування)</t>
  </si>
  <si>
    <t>Ващенко В.В.</t>
  </si>
  <si>
    <t>пров. Ватутіна</t>
  </si>
  <si>
    <t>23 квітня 2014 р.</t>
  </si>
  <si>
    <t>Омельченко А.В.</t>
  </si>
  <si>
    <t xml:space="preserve">вул. Котляревського </t>
  </si>
  <si>
    <t xml:space="preserve">4 берези (зрізування) </t>
  </si>
  <si>
    <t>02 квітня 2014 р.</t>
  </si>
  <si>
    <t>Колективне звернення (Юрченко Г.І.)</t>
  </si>
  <si>
    <t>від буд. 52 до буд. 62</t>
  </si>
  <si>
    <t>9 тополь, 4 клена, 6 лип, 1 акація (всі зрізуванння)</t>
  </si>
  <si>
    <t>Медяник Н.В.</t>
  </si>
  <si>
    <t>вул. Партизанська</t>
  </si>
  <si>
    <t>Колективне звернення (Ярмак Г.В.)</t>
  </si>
  <si>
    <t>в’їзд Густинський (біля покинутої земельної ділянки біля вул. Густинська, 53)</t>
  </si>
  <si>
    <t xml:space="preserve">покинута земельна ділянка </t>
  </si>
  <si>
    <t>2 акації і 2 липи (зрізування)</t>
  </si>
  <si>
    <t>21 березня 2014 р.</t>
  </si>
  <si>
    <t>Барнаш Н.П.</t>
  </si>
  <si>
    <t>2 тополі(зрізування)</t>
  </si>
  <si>
    <t>12 березня 2014 р.</t>
  </si>
  <si>
    <t>Піддяченко Л.М.</t>
  </si>
  <si>
    <t>вул. Партизанська, 18</t>
  </si>
  <si>
    <t>4 липи (зрізування)</t>
  </si>
  <si>
    <t>14 лютого, 2014 р.</t>
  </si>
  <si>
    <t>Уткіна А.Т.</t>
  </si>
  <si>
    <t>6 тополь (зрізування)</t>
  </si>
  <si>
    <t>11 січня 2014 р.</t>
  </si>
  <si>
    <t>Гузій А.В.</t>
  </si>
  <si>
    <t>вул. Саксаганського</t>
  </si>
  <si>
    <t>10 листопада 2013 р.</t>
  </si>
  <si>
    <t>Колективне звернення (Прохорович Н.А.)</t>
  </si>
  <si>
    <t>біля ларька біля на розі вул. Перемоги і Берегової</t>
  </si>
  <si>
    <t>біля автобусної зупинки  біля міської лікарні</t>
  </si>
  <si>
    <t>тополя і верба (зрізування)</t>
  </si>
  <si>
    <t>Сухоребра Н.І.</t>
  </si>
  <si>
    <t>1-й пров. Пирогівський</t>
  </si>
  <si>
    <t>Сапоненко Г.М.</t>
  </si>
  <si>
    <t>38а</t>
  </si>
  <si>
    <t>27 листопада 2013 р.</t>
  </si>
  <si>
    <t>Фоміна Н.І.</t>
  </si>
  <si>
    <t>146/19</t>
  </si>
  <si>
    <t>1</t>
  </si>
  <si>
    <t>Штучний О.І.</t>
  </si>
  <si>
    <t>Чудо Н.І.</t>
  </si>
  <si>
    <t>горіх (зрізування)</t>
  </si>
  <si>
    <t>12 листопада 2013 р.</t>
  </si>
  <si>
    <t>Богайчук А.І</t>
  </si>
  <si>
    <t>Турківська Л.М.</t>
  </si>
  <si>
    <t>вул. О. Кошового</t>
  </si>
  <si>
    <t>6 кв. 16</t>
  </si>
  <si>
    <t>Харченко В.Г.</t>
  </si>
  <si>
    <t>Парк Ватутіна.</t>
  </si>
  <si>
    <t>навпроти буд. №6 по пров. Ватутіна</t>
  </si>
  <si>
    <t>2 клени на зрізування</t>
  </si>
  <si>
    <t>Біла Т.Г.</t>
  </si>
  <si>
    <t>на розі вул. Шевченка та Котляревського</t>
  </si>
  <si>
    <t>Хандога В.М.</t>
  </si>
  <si>
    <t>Ткаченко С.Г.</t>
  </si>
  <si>
    <t>перехрестя вул. Калініна і Андріївська</t>
  </si>
  <si>
    <t>біля СТО</t>
  </si>
  <si>
    <t xml:space="preserve">4 тополі і акація (зрізування) </t>
  </si>
  <si>
    <t>Астаніна Н.А.</t>
  </si>
  <si>
    <t>41/1</t>
  </si>
  <si>
    <t xml:space="preserve">абрикоса і яблуня (зрізування) </t>
  </si>
  <si>
    <t>Управління ЖКГ</t>
  </si>
  <si>
    <t>Мозгов О.І.</t>
  </si>
  <si>
    <t>02 вересня 2013 р.</t>
  </si>
  <si>
    <t>Колективне звернення (Степаненко Н.П.)</t>
  </si>
  <si>
    <t>3 берези, 2 верби, акація (зрізування)</t>
  </si>
  <si>
    <t>Клещ Л.В.</t>
  </si>
  <si>
    <t>Сорочинське кладовище</t>
  </si>
  <si>
    <t>біля могили внука</t>
  </si>
  <si>
    <t>Ведєнеєва Н.М.</t>
  </si>
  <si>
    <t>вул. Шевченка</t>
  </si>
  <si>
    <t>19/2</t>
  </si>
  <si>
    <t xml:space="preserve"> 2 липи (зрізування)</t>
  </si>
  <si>
    <t>Ленець Н.В.</t>
  </si>
  <si>
    <t>вул. Бособрода</t>
  </si>
  <si>
    <t>ясен та 2 верби (зрізування)</t>
  </si>
  <si>
    <t>19 серпня 2013 р.</t>
  </si>
  <si>
    <t>Деряппо В.Г.</t>
  </si>
  <si>
    <t>В/м № 12</t>
  </si>
  <si>
    <t>акація (зрізування)</t>
  </si>
  <si>
    <t>Гончаренко В.М.</t>
  </si>
  <si>
    <t>вул. Щорса</t>
  </si>
  <si>
    <t>2 каштана і липа (зрізування)</t>
  </si>
  <si>
    <t>12 серпня 2013 р.</t>
  </si>
  <si>
    <t>Проценко Б.М.</t>
  </si>
  <si>
    <t>на розі вул. Миру і Фабричної та по вул. Фабрична 60</t>
  </si>
  <si>
    <t>2 тополі і берест (зрізування)</t>
  </si>
  <si>
    <t>Мітін В.А.</t>
  </si>
  <si>
    <t>вул. Шмідта</t>
  </si>
  <si>
    <t>40/2</t>
  </si>
  <si>
    <t>берест (зрізування)</t>
  </si>
  <si>
    <t>01 серпня 2013 р.</t>
  </si>
  <si>
    <t>Колективне звернення (Куць Н.)</t>
  </si>
  <si>
    <t xml:space="preserve">каштан, шовковиця, 2 абрикоси, 2 верби(на зрізування) </t>
  </si>
  <si>
    <t>Онищенко О.В.</t>
  </si>
  <si>
    <t>Масло В.І.</t>
  </si>
  <si>
    <t>пров. Шмідта</t>
  </si>
  <si>
    <t>24 (липня) 2013 р.</t>
  </si>
  <si>
    <t>Назаренко Н.О.</t>
  </si>
  <si>
    <t>вул. Садова</t>
  </si>
  <si>
    <t>16 липня 2013 р.</t>
  </si>
  <si>
    <t>Кузьмінішна О.В.</t>
  </si>
  <si>
    <t>04 липня 2013 р.</t>
  </si>
  <si>
    <t>Доручення Правосуда</t>
  </si>
  <si>
    <t>вул. Боброва</t>
  </si>
  <si>
    <t>Денисова М.В.</t>
  </si>
  <si>
    <t>53/1</t>
  </si>
  <si>
    <t>2 тополі (зрізування), 1 каштани (зрізування )</t>
  </si>
  <si>
    <t>Хорт Л.Д.</t>
  </si>
  <si>
    <t>Береза (зрізування)</t>
  </si>
  <si>
    <t>Рибалка Л.В.</t>
  </si>
  <si>
    <t>пров. Трудовий</t>
  </si>
  <si>
    <t>біля маг. №3</t>
  </si>
  <si>
    <t>4 клена, тополя і берест (всі зрізування)</t>
  </si>
  <si>
    <t>25 червня 2013 р.</t>
  </si>
  <si>
    <t>Бакушенко М.П.</t>
  </si>
  <si>
    <t>156 Б кв. 20</t>
  </si>
  <si>
    <t>чорноклен (зрізування</t>
  </si>
  <si>
    <t>Катренко В.В.</t>
  </si>
  <si>
    <t>21 (У парку Б. Хмельницького)</t>
  </si>
  <si>
    <t xml:space="preserve">4 клена і одна тополя на зрізування  </t>
  </si>
  <si>
    <t>Тисенко І.Г.</t>
  </si>
  <si>
    <t>Тойменцева С.І.</t>
  </si>
  <si>
    <t>194, 196 (біля зупиночного комплексу)</t>
  </si>
  <si>
    <t>Тополя (зрізування)</t>
  </si>
  <si>
    <t>27 березня 2013</t>
  </si>
  <si>
    <t>Голік О.Р.</t>
  </si>
  <si>
    <t>Діденко Г.А.</t>
  </si>
  <si>
    <t>27 травня 2013 р.</t>
  </si>
  <si>
    <t>Колективне звернення (Омельченко Р.В.)</t>
  </si>
  <si>
    <t>Кладовище Новий Побут</t>
  </si>
  <si>
    <t>Н. Побут</t>
  </si>
  <si>
    <t>3 тополі та клен (зрізування)</t>
  </si>
  <si>
    <t>15 травня 2013 р.</t>
  </si>
  <si>
    <t>Пароконний А.Є.</t>
  </si>
  <si>
    <t>Костянтинівська</t>
  </si>
  <si>
    <t>122 і 124</t>
  </si>
  <si>
    <t>14 травня 2013 р.</t>
  </si>
  <si>
    <t>Мазило Є.О.</t>
  </si>
  <si>
    <t>23 квітня 2013 р.</t>
  </si>
  <si>
    <t>Сіренко Н.О. Та Сергійчик О.І.</t>
  </si>
  <si>
    <t>в’їзд Опанасівський</t>
  </si>
  <si>
    <t>Гаревська Т.О.</t>
  </si>
  <si>
    <t>66/2</t>
  </si>
  <si>
    <t>11 квітня 2013 р.</t>
  </si>
  <si>
    <t>Заулічний М.Є.</t>
  </si>
  <si>
    <t xml:space="preserve">64/6 </t>
  </si>
  <si>
    <t>3 верби (зрізування)</t>
  </si>
  <si>
    <t>Шевченко Л.В.</t>
  </si>
  <si>
    <t>64/36</t>
  </si>
  <si>
    <t>Петрик В.А.</t>
  </si>
  <si>
    <t xml:space="preserve"> тополя, 2 верби</t>
  </si>
  <si>
    <t>Клименко Т.М. (депутат)</t>
  </si>
  <si>
    <t>3 яблуні</t>
  </si>
  <si>
    <t>Гайдук К.М.</t>
  </si>
  <si>
    <t>вул. Плискунівська</t>
  </si>
  <si>
    <t>навпроти № 26</t>
  </si>
  <si>
    <t>7 тополь</t>
  </si>
  <si>
    <t>Фененко С.М.</t>
  </si>
  <si>
    <t>1-й пров. Кошового</t>
  </si>
  <si>
    <t>горіх</t>
  </si>
  <si>
    <t>Кудря О.М.</t>
  </si>
  <si>
    <t>груша, яблуня, шовковиця</t>
  </si>
  <si>
    <t>Ворона П.Я.</t>
  </si>
  <si>
    <t>тополя</t>
  </si>
  <si>
    <t>Колесник В.В.</t>
  </si>
  <si>
    <t>1 тополя</t>
  </si>
  <si>
    <t>Дихал В.М.</t>
  </si>
  <si>
    <t>3 каштани</t>
  </si>
  <si>
    <t>Давидов М.Д.</t>
  </si>
  <si>
    <t>акація, 2 липи</t>
  </si>
  <si>
    <t>2 акації</t>
  </si>
  <si>
    <t>3 акації</t>
  </si>
  <si>
    <t xml:space="preserve"> </t>
  </si>
  <si>
    <t>Куц Ю.С.</t>
  </si>
  <si>
    <t>вул. Паризької Комуни</t>
  </si>
  <si>
    <t>2 липи</t>
  </si>
  <si>
    <t>Шматко Н.Л.</t>
  </si>
  <si>
    <t>2 верби</t>
  </si>
  <si>
    <t>Клязника С.Ю.</t>
  </si>
  <si>
    <t>3-й пров. Чехова</t>
  </si>
  <si>
    <t>береза</t>
  </si>
  <si>
    <t>Ботанова І.М.</t>
  </si>
  <si>
    <t>вул. Богдана Хмельницького</t>
  </si>
  <si>
    <t>паркова зона (навпроти житлових будинків № 18-28)</t>
  </si>
  <si>
    <t xml:space="preserve">2 клена </t>
  </si>
  <si>
    <t>Лисенко В.М.</t>
  </si>
  <si>
    <t>41/5</t>
  </si>
  <si>
    <t>горобина, горіх, абрикос, липа, яблуня, клен, 2 вишні</t>
  </si>
  <si>
    <t>Терещенко М.С.</t>
  </si>
  <si>
    <t>4 берези</t>
  </si>
  <si>
    <t>Геворгіз О.В.</t>
  </si>
  <si>
    <t>вул. Набережна</t>
  </si>
  <si>
    <t>верба</t>
  </si>
  <si>
    <t>Ярошенко Н.Я.</t>
  </si>
  <si>
    <t>акація</t>
  </si>
  <si>
    <t>Бевз В.П.</t>
  </si>
  <si>
    <t>26 а</t>
  </si>
  <si>
    <t>берест</t>
  </si>
  <si>
    <t>Сасім В.І.</t>
  </si>
  <si>
    <t>1-й в’їзд Вишневий</t>
  </si>
  <si>
    <t>Лісова В.К.</t>
  </si>
  <si>
    <t>Ситник А.Г.</t>
  </si>
  <si>
    <t>вул. Ракітна</t>
  </si>
  <si>
    <t>Шматко Н.Д.</t>
  </si>
  <si>
    <t>ріг вул. Богунського та вул. Білецького-Носенка</t>
  </si>
  <si>
    <t>Федорченко О.П.</t>
  </si>
  <si>
    <t>акація, верба</t>
  </si>
  <si>
    <t>Ярмоленко А.В.</t>
  </si>
  <si>
    <t>Кривенко Н.С.</t>
  </si>
  <si>
    <t>тополя, 2 верби</t>
  </si>
  <si>
    <t xml:space="preserve">верба </t>
  </si>
  <si>
    <t>Басок Л.Ф.</t>
  </si>
  <si>
    <t>липа, яблуня, горобина</t>
  </si>
  <si>
    <t>Богомолова О.О.</t>
  </si>
  <si>
    <t>клен</t>
  </si>
  <si>
    <t>Бітлеуов С.М.</t>
  </si>
  <si>
    <t>76/1</t>
  </si>
  <si>
    <t>Петренко О.В.</t>
  </si>
  <si>
    <t>2 берези</t>
  </si>
  <si>
    <t xml:space="preserve">клен </t>
  </si>
  <si>
    <t>Кушнір В.С.</t>
  </si>
  <si>
    <t>вул. Володарського</t>
  </si>
  <si>
    <t>10-16</t>
  </si>
  <si>
    <t>10 кленів</t>
  </si>
  <si>
    <t>Бакун Л.В.</t>
  </si>
  <si>
    <t>Колективне звернення (Бугера С.М.)</t>
  </si>
  <si>
    <t>2 тополі</t>
  </si>
  <si>
    <t>Пахоль Л.І.</t>
  </si>
  <si>
    <t>335/2</t>
  </si>
  <si>
    <t>Колективне звернення (Самардак О.В.)</t>
  </si>
  <si>
    <t>верба, каштан, 2 берези</t>
  </si>
  <si>
    <t>Коломієць К.С.</t>
  </si>
  <si>
    <t>навпроти житлових будинків 6-12 (сквер)</t>
  </si>
  <si>
    <t>7 кленів</t>
  </si>
  <si>
    <t>Швець П.Ф.</t>
  </si>
  <si>
    <t>1-й пров. 8 Березня</t>
  </si>
  <si>
    <t>акація, 2 клена</t>
  </si>
  <si>
    <t>Голобородько В.Д.</t>
  </si>
  <si>
    <t>40 (сквер)</t>
  </si>
  <si>
    <t>3 берези</t>
  </si>
  <si>
    <t>Іванова В.І.</t>
  </si>
  <si>
    <t>вул. Чапаєва</t>
  </si>
  <si>
    <t>Бойцова О.О.</t>
  </si>
  <si>
    <t>каштан</t>
  </si>
  <si>
    <t>72 а</t>
  </si>
  <si>
    <t>Папазов В.В. (депутат)</t>
  </si>
  <si>
    <t xml:space="preserve">2 тополі </t>
  </si>
  <si>
    <t>Гайдук О.П.</t>
  </si>
  <si>
    <t>Бельтюкова Т.І.</t>
  </si>
  <si>
    <t>ріг вул. Щорса та вул. Костянтинівської</t>
  </si>
  <si>
    <t>Золотаренко Н.А.</t>
  </si>
  <si>
    <t>вул. Волошинівська</t>
  </si>
  <si>
    <t>Бурдюк В.В.</t>
  </si>
  <si>
    <t>1-й пров. Червоноармійський</t>
  </si>
  <si>
    <t>Мироненко В.М.</t>
  </si>
  <si>
    <t>вул. Галаганівська</t>
  </si>
  <si>
    <t>навпроти № 15</t>
  </si>
  <si>
    <t>Мураєва К.А.</t>
  </si>
  <si>
    <t>12 б</t>
  </si>
  <si>
    <t>абрикос</t>
  </si>
  <si>
    <t>Паска Н.М.</t>
  </si>
  <si>
    <t>Дернова О.Г. (голова КСН № 5)</t>
  </si>
  <si>
    <t xml:space="preserve">  </t>
  </si>
  <si>
    <t>ріг вул. Калініна та вул. Андріїівської</t>
  </si>
  <si>
    <t>клен, 6 тополь</t>
  </si>
  <si>
    <t>Шевченко Д.О.</t>
  </si>
  <si>
    <t>Зубко А.М.</t>
  </si>
  <si>
    <t>вул. 2-а Південна</t>
  </si>
  <si>
    <t>Шептун Н.М.</t>
  </si>
  <si>
    <t>вул. Трубарівська</t>
  </si>
  <si>
    <t>Ленська В.В.</t>
  </si>
  <si>
    <t>липа</t>
  </si>
  <si>
    <t>Гальченко Н.Г.</t>
  </si>
  <si>
    <t>вул. Білецького-Носенка</t>
  </si>
  <si>
    <t>в парковій зоні біля ж/б № 5</t>
  </si>
  <si>
    <t>3 тополі</t>
  </si>
  <si>
    <t>Дегтярова Л.Б.</t>
  </si>
  <si>
    <t>береза та верба</t>
  </si>
  <si>
    <t>Михайленко В.Г.</t>
  </si>
  <si>
    <t>вул. Гнідаша</t>
  </si>
  <si>
    <t>шовковиця</t>
  </si>
  <si>
    <t>Кречковська О.І.</t>
  </si>
  <si>
    <t>Малиш Г.П. (депутат)</t>
  </si>
  <si>
    <t>Моренець В.І.</t>
  </si>
  <si>
    <t>яблуня</t>
  </si>
  <si>
    <t>Захарова Н.Г.</t>
  </si>
  <si>
    <t>135 б</t>
  </si>
  <si>
    <t>Богачко В.І.</t>
  </si>
  <si>
    <t>107 а</t>
  </si>
  <si>
    <t>5 каштанів</t>
  </si>
  <si>
    <t>Мединський М.М.</t>
  </si>
  <si>
    <t>Лащенко В.В.</t>
  </si>
  <si>
    <t xml:space="preserve">липа </t>
  </si>
  <si>
    <t>Кліщунова Р.А.</t>
  </si>
  <si>
    <t>2 каштани</t>
  </si>
  <si>
    <t>Махрова Г.В.</t>
  </si>
  <si>
    <t>Вареник О.А.</t>
  </si>
  <si>
    <t>Якименко Л.П.</t>
  </si>
  <si>
    <t>250 а</t>
  </si>
  <si>
    <t>Колективне звернення (Харченко М.І.)</t>
  </si>
  <si>
    <t>Демиденко Т.Г.</t>
  </si>
  <si>
    <t>Запара В.Д.</t>
  </si>
  <si>
    <t>2 клени</t>
  </si>
  <si>
    <t>Дорошенко О.О. (депутат)</t>
  </si>
  <si>
    <t>вул. Тургенєва</t>
  </si>
  <si>
    <t>КП “Прилукижитлобуд”</t>
  </si>
  <si>
    <t>Забіяка Ю.А.</t>
  </si>
  <si>
    <t>Влахно Н.М.</t>
  </si>
  <si>
    <t>Лапєнкова Н.М.</t>
  </si>
  <si>
    <t>Коваленко В.Г.</t>
  </si>
  <si>
    <t>48/2</t>
  </si>
  <si>
    <t>ОСББ “Комфорт” Лядовський О.В.</t>
  </si>
  <si>
    <t>вул. Ю. Коптєва</t>
  </si>
  <si>
    <t>КП “Прилукижитлобуд” (заявник Мірошніченко Л.М.)</t>
  </si>
  <si>
    <t>Степенко В.М.</t>
  </si>
  <si>
    <t>1, 5 (біля сараїв)</t>
  </si>
  <si>
    <t>каштан, 4 клени, 3 ясени (№1), вишня (№ 5)</t>
  </si>
  <si>
    <t>Шпурик В.В.</t>
  </si>
  <si>
    <t>шовкун, 2 липи</t>
  </si>
  <si>
    <t>Василець С.І.</t>
  </si>
  <si>
    <t>55-61</t>
  </si>
  <si>
    <t>4 тополі</t>
  </si>
  <si>
    <t>вул. Пархоменко</t>
  </si>
  <si>
    <t>Литвиненко С.Ф.</t>
  </si>
  <si>
    <t>в’їзд 18 Вересня</t>
  </si>
  <si>
    <t>2 горіха</t>
  </si>
  <si>
    <t>Макаренко А.А.</t>
  </si>
  <si>
    <t>Яценко Є.М. (депутат)</t>
  </si>
  <si>
    <t>5 лип</t>
  </si>
  <si>
    <t>Власенко Л.В.</t>
  </si>
  <si>
    <t>Алексеєва О.М.</t>
  </si>
  <si>
    <t>Охріменко В.І.</t>
  </si>
  <si>
    <t>Троханов М.В.</t>
  </si>
  <si>
    <t>вул. Малківська</t>
  </si>
  <si>
    <t>Мороз В.Ф.</t>
  </si>
  <si>
    <t>навпроти 40 (біля сараїв)</t>
  </si>
  <si>
    <t>Мотуз Р.В.</t>
  </si>
  <si>
    <t>вул. Нова</t>
  </si>
  <si>
    <t>ріг вул. Пархоменко та пров. Пархоменко</t>
  </si>
  <si>
    <t>Іващенко О.В.</t>
  </si>
  <si>
    <t>136 б</t>
  </si>
  <si>
    <t>Каленіченко Г.І.</t>
  </si>
  <si>
    <t>Карпенко Ю.М.</t>
  </si>
  <si>
    <t>вул. Спартака</t>
  </si>
  <si>
    <t>липа, вишня, шовковиця</t>
  </si>
  <si>
    <t>Замараєва Р.В.</t>
  </si>
  <si>
    <t>243 а (зі сторони парку Вічного вогня)</t>
  </si>
  <si>
    <t>2-й пров. 8 Березня</t>
  </si>
  <si>
    <t>ясен, клен</t>
  </si>
  <si>
    <t>Скопець Г.І.</t>
  </si>
  <si>
    <t>Домінова І.І.</t>
  </si>
  <si>
    <t>2 клена</t>
  </si>
  <si>
    <t>Цимбаль Л.Л.</t>
  </si>
  <si>
    <t>вул. 30 років Жовтня</t>
  </si>
  <si>
    <t>46/1</t>
  </si>
  <si>
    <t>груша, абрикос</t>
  </si>
  <si>
    <t>Кутовенко О.В.</t>
  </si>
  <si>
    <t>ріг вул. Садової та вул. Берегової</t>
  </si>
  <si>
    <t>Шматко Л.П.</t>
  </si>
  <si>
    <t>вул. Воровського</t>
  </si>
  <si>
    <t>Коваленко Ю.А.</t>
  </si>
  <si>
    <t>Кошеварова В.П.</t>
  </si>
  <si>
    <t xml:space="preserve">тополя </t>
  </si>
  <si>
    <t>Котеленець А.А.</t>
  </si>
  <si>
    <t>шовковиця, яблуня</t>
  </si>
  <si>
    <t>Ковтун В.В.</t>
  </si>
  <si>
    <t>Горб С.М.</t>
  </si>
  <si>
    <t>Костін О.В.</t>
  </si>
  <si>
    <t>береза, акація</t>
  </si>
  <si>
    <t>Назарок Г.І.</t>
  </si>
  <si>
    <t>Крицька Г.С.</t>
  </si>
  <si>
    <t>ясен, берест</t>
  </si>
  <si>
    <t>Діденко В.Ф.</t>
  </si>
  <si>
    <t>вул. Пісчана</t>
  </si>
  <si>
    <t>Правдивець Л.О.</t>
  </si>
  <si>
    <t>Шевченко В.І.</t>
  </si>
  <si>
    <t>Загуменний В.І.</t>
  </si>
  <si>
    <t>Половецька С.І.</t>
  </si>
  <si>
    <t>111/3</t>
  </si>
  <si>
    <t>Ільченко М.М.</t>
  </si>
  <si>
    <t>Хмара Ю.В.</t>
  </si>
  <si>
    <t>Жулай В.В.</t>
  </si>
  <si>
    <t>вул. Фабрична</t>
  </si>
  <si>
    <t>Акулова Л.П.</t>
  </si>
  <si>
    <t>Ліверук М.В. (депутат)</t>
  </si>
  <si>
    <t>Парфьонов Ю.І.</t>
  </si>
  <si>
    <t>Самойленко Н.І.</t>
  </si>
  <si>
    <t>Яковенко П.В.</t>
  </si>
  <si>
    <t>Чепінога В.М.</t>
  </si>
  <si>
    <t>вул. Калініна</t>
  </si>
  <si>
    <t>32/1</t>
  </si>
  <si>
    <t>5 верб</t>
  </si>
  <si>
    <t>Ільїна Н.П.</t>
  </si>
  <si>
    <t>33/2</t>
  </si>
  <si>
    <t>Кравченко Н.М.</t>
  </si>
  <si>
    <t>вул. Густинська</t>
  </si>
  <si>
    <t>Терещенко М.В.</t>
  </si>
  <si>
    <t>Колективне звернення (Черненко Л.П.)</t>
  </si>
  <si>
    <t>335/3</t>
  </si>
  <si>
    <t>Управління або відділ, яке прийняло звернення</t>
  </si>
  <si>
    <t>П.І.Б.</t>
  </si>
  <si>
    <t>Адреса</t>
  </si>
  <si>
    <t>будинок і квартира</t>
  </si>
  <si>
    <t>Вид з кількістю дерев</t>
  </si>
  <si>
    <t>Кількість дерев</t>
  </si>
  <si>
    <t>Дата виконання робіт</t>
  </si>
  <si>
    <t xml:space="preserve">акт  </t>
  </si>
  <si>
    <t>УЖКГ</t>
  </si>
  <si>
    <t>Месеча М.Д.</t>
  </si>
  <si>
    <t>спилено у червні 2016 р. (Шаповал)</t>
  </si>
  <si>
    <t>акт від 2009 р.</t>
  </si>
  <si>
    <t>Тяжко В.І.</t>
  </si>
  <si>
    <t>спилено у Червні 2016 р. (Тяжко В.І.  За власний рахунок)</t>
  </si>
  <si>
    <t>акт від 2016 р.</t>
  </si>
  <si>
    <t>Климкіна Т.В.</t>
  </si>
  <si>
    <t>спиляно у червні 2016 р. (Шаповал)</t>
  </si>
  <si>
    <t>акт від 2013 р.</t>
  </si>
  <si>
    <t>Сакун М.С.</t>
  </si>
  <si>
    <t>4 липи</t>
  </si>
  <si>
    <t>акт від 2012 р.</t>
  </si>
  <si>
    <t>Пироженко Т.М.</t>
  </si>
  <si>
    <t>дуб (кронування)</t>
  </si>
  <si>
    <t>кроновано у травні 2016 року</t>
  </si>
  <si>
    <t>акт від 2008 р.</t>
  </si>
  <si>
    <t>Максименко Ю.М.</t>
  </si>
  <si>
    <t>вул. Берегова</t>
  </si>
  <si>
    <t>3 верби</t>
  </si>
  <si>
    <t>спиляно у квітні 2016 р. (Черкаський)</t>
  </si>
  <si>
    <t>Руденко А.І.</t>
  </si>
  <si>
    <t>на території колишньої КЕЧ поблизу автокооперативу “Сокіл”</t>
  </si>
  <si>
    <t>акт від 2010 р.</t>
  </si>
  <si>
    <t>Нехайчик О.А.</t>
  </si>
  <si>
    <t>тополя, клен</t>
  </si>
  <si>
    <t>Інформаційно-аналітичний відділ</t>
  </si>
  <si>
    <t>Дурбалов О.Д. (депутат)</t>
  </si>
  <si>
    <t>Щербина В.М.</t>
  </si>
  <si>
    <t>вул. Чайковського</t>
  </si>
  <si>
    <t>Лимар Я.О.</t>
  </si>
  <si>
    <t>2 береста</t>
  </si>
  <si>
    <t>Кравченко Н.Г.</t>
  </si>
  <si>
    <t>вул. Амбулаторна</t>
  </si>
  <si>
    <t>Товкач Н.Ф.</t>
  </si>
  <si>
    <t>тополя, верба</t>
  </si>
  <si>
    <t>Ільїна Г.П.</t>
  </si>
  <si>
    <t>1 клен і 13 тополь</t>
  </si>
  <si>
    <t>спилено у квітні 2016 р. (Черкаський)</t>
  </si>
  <si>
    <t>Гусак І.В.</t>
  </si>
  <si>
    <t>1 тополя, 1 берест, 4 клена</t>
  </si>
  <si>
    <t>Алексійчук Л.Є.</t>
  </si>
  <si>
    <t>98а</t>
  </si>
  <si>
    <t>Кизим А.І.</t>
  </si>
  <si>
    <t>Гирич Л.Д.</t>
  </si>
  <si>
    <t>берест, каштан</t>
  </si>
  <si>
    <t>Корчакова Л.А.</t>
  </si>
  <si>
    <t>липа, береза</t>
  </si>
  <si>
    <t>49 (на розі вул. Іванівської та Костянтинівської)</t>
  </si>
  <si>
    <t>Тополя, 2 клена</t>
  </si>
  <si>
    <t>Яковенко А.М.</t>
  </si>
  <si>
    <t>вул. Ю.Коптєва</t>
  </si>
  <si>
    <t>Пожарська О.М. (депутат Мазуренко О.М.)</t>
  </si>
  <si>
    <t>акт від 2015 р.</t>
  </si>
  <si>
    <t>Ворона В.В. (депутат Мазуренко В.Г.)</t>
  </si>
  <si>
    <t>вул. Гнєдаша</t>
  </si>
  <si>
    <t>шовковиця і береза</t>
  </si>
  <si>
    <t>Косенко Л.О.</t>
  </si>
  <si>
    <t>біля могили Чорномаз Наталії Йосипівни</t>
  </si>
  <si>
    <t>акація і 2 клена (зрізування)</t>
  </si>
  <si>
    <t>Технічно не можливо</t>
  </si>
  <si>
    <t>Клиша В.О.</t>
  </si>
  <si>
    <t>вул. Миру</t>
  </si>
  <si>
    <t>спилено у березні 2016 р. (Черкаський)</t>
  </si>
  <si>
    <t>Малці А.П.</t>
  </si>
  <si>
    <t>2-й пров. Садовий</t>
  </si>
  <si>
    <t>клен і 2 гледичії</t>
  </si>
  <si>
    <t>спиляно у березні 2016 р. (Черкаський)</t>
  </si>
  <si>
    <t>Слободенюк Л.Б.</t>
  </si>
  <si>
    <t xml:space="preserve"> спиляно у березні 2016 р. (Черкаський)</t>
  </si>
  <si>
    <t>Криштопа Н.О.</t>
  </si>
  <si>
    <t>130/2</t>
  </si>
  <si>
    <t>Пашко Г.І.</t>
  </si>
  <si>
    <t>Анонімне звернення</t>
  </si>
  <si>
    <t>вул. Комсомольська</t>
  </si>
  <si>
    <t>Колективне звернення        (Балабака К.О.)</t>
  </si>
  <si>
    <t>62в</t>
  </si>
  <si>
    <t>береза, берест</t>
  </si>
  <si>
    <t>Школьна С.П.</t>
  </si>
  <si>
    <t>4 верби, 6 тополь</t>
  </si>
  <si>
    <t>Попенко І.Ф.</t>
  </si>
  <si>
    <t>вул. О.Кошового</t>
  </si>
  <si>
    <t>шовковиця, слива</t>
  </si>
  <si>
    <t>Мусієнко О.М.</t>
  </si>
  <si>
    <t>Макарійчук С.В.</t>
  </si>
  <si>
    <t>86а</t>
  </si>
  <si>
    <t>Прохватилова В.П.</t>
  </si>
  <si>
    <t>136а</t>
  </si>
  <si>
    <t>Похиленко В.П.</t>
  </si>
  <si>
    <t>спиляно  у березні  2016 р. (Черкаський)</t>
  </si>
  <si>
    <t>Ушконенко А.А.</t>
  </si>
  <si>
    <t>Горошко Т.Ф.</t>
  </si>
  <si>
    <t>138в</t>
  </si>
  <si>
    <t>спиляно  у  березні 2016 р. (Черкаський)</t>
  </si>
  <si>
    <t>Козаченко М.М.</t>
  </si>
  <si>
    <t>278 ( на території Кустівського кладовища)</t>
  </si>
  <si>
    <t>спиляно  у  грудні 2015 р.</t>
  </si>
  <si>
    <t>Загальний відділ</t>
  </si>
  <si>
    <t>Костюк О.І.</t>
  </si>
  <si>
    <t>Центральний парк</t>
  </si>
  <si>
    <t>Біля пам’ятного знака загиблим воїнам АТО</t>
  </si>
  <si>
    <t>липа і 2 каштана (зрізування)</t>
  </si>
  <si>
    <t>спиляно  у  грудні  2015 р.</t>
  </si>
  <si>
    <t>від. Вул. Андріївської до вул. Козачої</t>
  </si>
  <si>
    <t>2 тополі , 3 каштана (зрізування)</t>
  </si>
  <si>
    <t>спиляно  у грудні  2015 р.</t>
  </si>
  <si>
    <t>акт від 2014 р.</t>
  </si>
  <si>
    <t>Польова Т.В.</t>
  </si>
  <si>
    <t>64/63</t>
  </si>
  <si>
    <t>абрикоса, слива</t>
  </si>
  <si>
    <t>Терницька А.С.</t>
  </si>
  <si>
    <t>18/2</t>
  </si>
  <si>
    <t>берест і 2 клена</t>
  </si>
  <si>
    <t>акт від 2007 р.</t>
  </si>
  <si>
    <t>2-й пров. Колгоспний</t>
  </si>
  <si>
    <t>2 липи (зрізування)</t>
  </si>
  <si>
    <t>1 каштан, 2 липи</t>
  </si>
  <si>
    <t>2-й пров. Лермонтова</t>
  </si>
  <si>
    <t>Прохорович В.М.</t>
  </si>
  <si>
    <t>3 берести (зрізування)</t>
  </si>
  <si>
    <t>Дорошенко А.А. (директор Прилуцького професійного ліцею)</t>
  </si>
  <si>
    <t>спиляно  у   грудні 2015 р.</t>
  </si>
  <si>
    <t>Дробот А.П.</t>
  </si>
  <si>
    <t>Груша (зрізування)</t>
  </si>
  <si>
    <t>Польшина Л.Д.</t>
  </si>
  <si>
    <t>2 тополі, клен (зрізування)</t>
  </si>
  <si>
    <t>Слободяник Т.Г.</t>
  </si>
  <si>
    <t>ясен (зрізування)</t>
  </si>
  <si>
    <t>Погорілий Г.Д.</t>
  </si>
  <si>
    <t xml:space="preserve">тополі (зрізування) </t>
  </si>
  <si>
    <t>Шимко Л.С.</t>
  </si>
  <si>
    <t>Трохименко О.С.</t>
  </si>
  <si>
    <t>Левченко В.І.</t>
  </si>
  <si>
    <t>вул. Козача</t>
  </si>
  <si>
    <t>спиляно  у   жовтні 2015 р.</t>
  </si>
  <si>
    <t>Колейко Н.М.</t>
  </si>
  <si>
    <t>спиляно  у   жовтні 2015 р. (Колейко)</t>
  </si>
  <si>
    <t>Мажуга М.І.</t>
  </si>
  <si>
    <t>спиляно  у  жовтні 2015 р. (Мажуга)</t>
  </si>
  <si>
    <t>Вагіна В.Г.</t>
  </si>
  <si>
    <t>вул. Дачна</t>
  </si>
  <si>
    <t>33/1</t>
  </si>
  <si>
    <t>спиляно  у  жовтні 2015 р. (Вагіна)</t>
  </si>
  <si>
    <t>Рудік В.М.</t>
  </si>
  <si>
    <t>вул Щорса</t>
  </si>
  <si>
    <t>спиляно  у   жовтні 2015 р. (Рудік)</t>
  </si>
  <si>
    <t>акт від 03 червня 2015 р.</t>
  </si>
  <si>
    <t>Сухих Г.М.</t>
  </si>
  <si>
    <t>27 -29</t>
  </si>
  <si>
    <t>тополя і каштан (Зрізування)</t>
  </si>
  <si>
    <t>спиляно у жовтні 2015 року (Іванов)</t>
  </si>
  <si>
    <t>акт від 22 жовтня 2015 р.</t>
  </si>
  <si>
    <t>Огара Ю.В.</t>
  </si>
  <si>
    <t>липа спиляно у березні 2015 (Огара)</t>
  </si>
  <si>
    <t>Білич А.П.</t>
  </si>
  <si>
    <t>39/2</t>
  </si>
  <si>
    <t>абрикоса</t>
  </si>
  <si>
    <t>спиляно  у  січні  2015 р. (Черкаський)</t>
  </si>
  <si>
    <t>началькик КП «Прилукижитлобуд» Ткаченко О.В.</t>
  </si>
  <si>
    <t>в/м №12</t>
  </si>
  <si>
    <t>Перепелиця В.С.</t>
  </si>
  <si>
    <t>берест і 2 ясени</t>
  </si>
  <si>
    <t>спиляно  у   січні 2015 р. (Черкаський)</t>
  </si>
  <si>
    <t>Колоскова Л.С.</t>
  </si>
  <si>
    <t>Федцова В.В.</t>
  </si>
  <si>
    <t>Синельников А.П.</t>
  </si>
  <si>
    <t>ріг вул. Шмідта та вул. Гірняка</t>
  </si>
  <si>
    <t>тополя та кронування тополі</t>
  </si>
  <si>
    <t>Мавло В.І.</t>
  </si>
  <si>
    <t>Рубан Р.І.</t>
  </si>
  <si>
    <t>2-й пров. Замостянський</t>
  </si>
  <si>
    <t>акт від 2011 р.</t>
  </si>
  <si>
    <t>Рябець В.Г., Дорошенко В.В., (депутат)</t>
  </si>
  <si>
    <t>ріг вул. 8 Березня та вул. Нової</t>
  </si>
  <si>
    <t>Сівакова А.М.</t>
  </si>
  <si>
    <t>445/2</t>
  </si>
  <si>
    <t>Харченко В.М.</t>
  </si>
  <si>
    <t>2 горобини</t>
  </si>
  <si>
    <t>У</t>
  </si>
  <si>
    <t>Мельник М.Г.</t>
  </si>
  <si>
    <t>51/4</t>
  </si>
  <si>
    <t>Губська О.С.</t>
  </si>
  <si>
    <t>Петій Н.П.</t>
  </si>
  <si>
    <t>2-й в’їзд Вишневий</t>
  </si>
  <si>
    <t>Паска О.С.</t>
  </si>
  <si>
    <t>Федорченко В.М.</t>
  </si>
  <si>
    <t>вул. Михайлівська</t>
  </si>
  <si>
    <t>Охріменко І.О.</t>
  </si>
  <si>
    <t>48/1</t>
  </si>
  <si>
    <t>Дорошева С.В.</t>
  </si>
  <si>
    <t>Тополя, 3 верби</t>
  </si>
  <si>
    <t>Скорина М.Г.</t>
  </si>
  <si>
    <t>Ясен</t>
  </si>
  <si>
    <t>акт від 2006 р.</t>
  </si>
  <si>
    <t>Білоус О.О.</t>
  </si>
  <si>
    <t>Нікітіна  Л. А.</t>
  </si>
  <si>
    <t>спиляно у листопаді 2014 року (Черкаський)</t>
  </si>
  <si>
    <t>Товстопят</t>
  </si>
  <si>
    <t>Вул. 1 Травня</t>
  </si>
  <si>
    <t>біля заправки в районі завода Будмаш</t>
  </si>
  <si>
    <t>Дурбалов (депутат)</t>
  </si>
  <si>
    <t>20 тополь</t>
  </si>
  <si>
    <t>спиляно  у   2014 р. (Черкаський)</t>
  </si>
  <si>
    <t>Стовпник В.А.</t>
  </si>
  <si>
    <t>Радченко С.Б.</t>
  </si>
  <si>
    <t>вул. Л.Українки</t>
  </si>
  <si>
    <t>Воробйова Т.Т.</t>
  </si>
  <si>
    <t>Степаненко В.Ф.</t>
  </si>
  <si>
    <t>вул. Індустріальна</t>
  </si>
  <si>
    <t>біля заводу «Будмаш»</t>
  </si>
  <si>
    <t>Івашковська Н.К.</t>
  </si>
  <si>
    <t>верба і тополя</t>
  </si>
  <si>
    <t>П.Осипенко</t>
  </si>
  <si>
    <t>1 дерево</t>
  </si>
  <si>
    <t>Пожарський В.М.</t>
  </si>
  <si>
    <t>2 берести</t>
  </si>
  <si>
    <t>Левченко Є.Г.</t>
  </si>
  <si>
    <t>Прохоренко В.Г.</t>
  </si>
  <si>
    <t>Акт від 2008</t>
  </si>
  <si>
    <t>Котеленець В.В.</t>
  </si>
  <si>
    <t>Щербань В.А.</t>
  </si>
  <si>
    <t>вул. І. Франка</t>
  </si>
  <si>
    <t>3 клени</t>
  </si>
  <si>
    <t>Акт від 2007 р.</t>
  </si>
  <si>
    <t>Шубін О.М.</t>
  </si>
  <si>
    <t>55/2</t>
  </si>
  <si>
    <t>Воєвода В.М.</t>
  </si>
  <si>
    <t>87/2</t>
  </si>
  <si>
    <t>Мариноха О.Т.</t>
  </si>
  <si>
    <t>вул. Щербакова</t>
  </si>
  <si>
    <t>Колективне звернення        (Горошко Т.Ф.)</t>
  </si>
  <si>
    <t>Вул. Садова</t>
  </si>
  <si>
    <t>77, корп. 2, 1 (на розі вул. Сдової та Гнідаша)</t>
  </si>
  <si>
    <t>Нікольський А.О.</t>
  </si>
  <si>
    <t>193/3</t>
  </si>
  <si>
    <t>Бабарика О.В.</t>
  </si>
  <si>
    <t>Глущенко О.І.</t>
  </si>
  <si>
    <t>100а</t>
  </si>
  <si>
    <t>5 берез</t>
  </si>
  <si>
    <t>спиляно  у  вересні  2014 р.</t>
  </si>
  <si>
    <t>Грона В.І. (Пилипченко В.І.)</t>
  </si>
  <si>
    <t>ріг вул. Гвардійської та вул. Гостинної</t>
  </si>
  <si>
    <t>спиляно  у  вересні 2014 р.</t>
  </si>
  <si>
    <t>Кислиця В.І.</t>
  </si>
  <si>
    <t>спиляно  у   вересні 2014 р.</t>
  </si>
  <si>
    <t>Шевцова Л.М.</t>
  </si>
  <si>
    <t>вул. П.Осипенко</t>
  </si>
  <si>
    <t>спиляно  у серпні  2014 р. (сам)</t>
  </si>
  <si>
    <t>Савон О.П.</t>
  </si>
  <si>
    <t>спиляно  у  серпні 2014 р. (сам)</t>
  </si>
  <si>
    <t>Чайковська В.Б.</t>
  </si>
  <si>
    <t>Казанцев Л.Ю.</t>
  </si>
  <si>
    <t>59 г</t>
  </si>
  <si>
    <t>клен, тополя</t>
  </si>
  <si>
    <t>спиляно  у   липні 2014 р.</t>
  </si>
  <si>
    <t>Горбач В.Ю.</t>
  </si>
  <si>
    <t>клен, липа</t>
  </si>
  <si>
    <t>спиляно  у  червні  2014 р.</t>
  </si>
  <si>
    <t>Юрченко С.В.</t>
  </si>
  <si>
    <t>вул Лесі Українки</t>
  </si>
  <si>
    <t>груша</t>
  </si>
  <si>
    <t>спиляно  у   квітні 2014 р.</t>
  </si>
  <si>
    <t>Сич Р.А.</t>
  </si>
  <si>
    <t>Самбор В.Є.</t>
  </si>
  <si>
    <t>вул. Ветеранська</t>
  </si>
  <si>
    <t>Скорик А.М.</t>
  </si>
  <si>
    <t>Жидко Н.П.</t>
  </si>
  <si>
    <t>Дановська Н.В.</t>
  </si>
  <si>
    <t>спиляно  у   березні 2014 р.</t>
  </si>
  <si>
    <t>Хоменко Л.Є.</t>
  </si>
  <si>
    <t>спиляно  у липні   2014 р.</t>
  </si>
  <si>
    <t>Дернова О.Г.</t>
  </si>
  <si>
    <t>пров. Луначарського</t>
  </si>
  <si>
    <t>Тарасюк</t>
  </si>
  <si>
    <t>Землянська В.В.</t>
  </si>
  <si>
    <t>Київська</t>
  </si>
  <si>
    <t>горобина</t>
  </si>
  <si>
    <t>спиляно  у березні  2014 р.</t>
  </si>
  <si>
    <t>Хропатко В.Г.</t>
  </si>
  <si>
    <t>6 тополь</t>
  </si>
  <si>
    <t>Лелюх О.М. отримала акт у квітні 2014 р.</t>
  </si>
  <si>
    <t>Кирієнко О.М.</t>
  </si>
  <si>
    <t>Гімназична</t>
  </si>
  <si>
    <t>виконано у квітні 2014 р.</t>
  </si>
  <si>
    <t>Купенко О.С.</t>
  </si>
  <si>
    <t>2 липи і береза</t>
  </si>
  <si>
    <t>виконано у січні 2014 р.</t>
  </si>
  <si>
    <t>Мостіпан Т.С.</t>
  </si>
  <si>
    <t>спиляно  у   лютому 2014р.</t>
  </si>
  <si>
    <t>Щербань</t>
  </si>
  <si>
    <t>вул. Енгельса</t>
  </si>
  <si>
    <t>спиляно  у  лютому 2014 р.</t>
  </si>
  <si>
    <t>Бойченко А.Г.</t>
  </si>
  <si>
    <t>спиляно  у   грудні 2014 р.</t>
  </si>
  <si>
    <t>Ворона Н.І.</t>
  </si>
  <si>
    <t>вул. Короленка</t>
  </si>
  <si>
    <t>спиляно  у  грудні  2013 р.</t>
  </si>
  <si>
    <t>Коробко М.П.</t>
  </si>
  <si>
    <t>10а</t>
  </si>
  <si>
    <t>4 верби</t>
  </si>
  <si>
    <t>спиляно  у   грудні 2013 р.</t>
  </si>
  <si>
    <t>Дем’яненко О.А. (депутат)</t>
  </si>
  <si>
    <t>спиляно  у   2013 р.</t>
  </si>
  <si>
    <t>Антоненко В.Г.</t>
  </si>
  <si>
    <t>Книш О.О.</t>
  </si>
  <si>
    <t>берест, тополя</t>
  </si>
  <si>
    <t>Государенко А.М.</t>
  </si>
  <si>
    <t>вул. Фрунзе</t>
  </si>
  <si>
    <t>2 вишні</t>
  </si>
  <si>
    <t>Сибір Г.В.</t>
  </si>
  <si>
    <t>Мілевський Ю.П.</t>
  </si>
  <si>
    <t xml:space="preserve">Каштан  </t>
  </si>
  <si>
    <t>Суворова В.А.</t>
  </si>
  <si>
    <t>Касьян Б.Х.</t>
  </si>
  <si>
    <t>в’їзд. Фрунзе</t>
  </si>
  <si>
    <t>Бодько В.Г.</t>
  </si>
  <si>
    <t>Котляревського</t>
  </si>
  <si>
    <t>спиляно у грудні 2013 року</t>
  </si>
  <si>
    <t>Гензель І.А. (депутат)</t>
  </si>
  <si>
    <t>ріг вул. Пушкіна та вул. Шевченка</t>
  </si>
  <si>
    <t>Чумаченко А.Л. (Голова КНС №3)</t>
  </si>
  <si>
    <t>пров. Фрунзе</t>
  </si>
  <si>
    <t>Правосуд О.М. (депутат)</t>
  </si>
  <si>
    <t>Плискунівський міст біля електропідстанції</t>
  </si>
  <si>
    <t>Костомаха Н.І.</t>
  </si>
  <si>
    <t>Школа №7</t>
  </si>
  <si>
    <t>Федоренко Ю.П.</t>
  </si>
  <si>
    <t>1 пров. Межовий</t>
  </si>
  <si>
    <t>11а</t>
  </si>
  <si>
    <t>спиляно  у листопадіі 2013 р.</t>
  </si>
  <si>
    <t>інформаційно-аналітичний відділ</t>
  </si>
  <si>
    <t>Бучинський В.Ф. (Депутат)</t>
  </si>
  <si>
    <t>кроновано у березні 2013 року</t>
  </si>
  <si>
    <t>І. Франка</t>
  </si>
  <si>
    <t>74/3</t>
  </si>
  <si>
    <t>Нагла О.Ф.</t>
  </si>
  <si>
    <t xml:space="preserve">Київська </t>
  </si>
  <si>
    <t>Матійко Р.В.</t>
  </si>
  <si>
    <t>спиляно у жовтні 2013 року</t>
  </si>
  <si>
    <t>Миколюк М.Л.</t>
  </si>
  <si>
    <t>Чехова</t>
  </si>
  <si>
    <t>спиляно  у серпні 2013 р.</t>
  </si>
  <si>
    <t>Мешков Г.М.</t>
  </si>
  <si>
    <t>Миколаївська</t>
  </si>
  <si>
    <t>Глод</t>
  </si>
  <si>
    <t>спиляно у серпні 2013 р.</t>
  </si>
  <si>
    <t>Колективне звернення (Рябота Н.Г.)</t>
  </si>
  <si>
    <t>Каштан і тополя</t>
  </si>
  <si>
    <t>спиляно у липні 2013 року</t>
  </si>
  <si>
    <t>Турчиненко В.М.</t>
  </si>
  <si>
    <t>Вокзальна</t>
  </si>
  <si>
    <t>4 каштани</t>
  </si>
  <si>
    <t>спиляно у квітні 2013 року</t>
  </si>
  <si>
    <t>Овчаров Є.С.</t>
  </si>
  <si>
    <t>Могилевського</t>
  </si>
  <si>
    <t>спиляно у червні 2012 року</t>
  </si>
  <si>
    <t>Бульби Л.П.</t>
  </si>
  <si>
    <t>2 тополі (кронування)</t>
  </si>
  <si>
    <t>кроновано у червні 2013 року</t>
  </si>
  <si>
    <t>липа і 2 берези</t>
  </si>
  <si>
    <t>Нечегіна Н.В.</t>
  </si>
  <si>
    <t>спиляно у квітні 2013 р.</t>
  </si>
  <si>
    <t>Федяй В.І.</t>
  </si>
  <si>
    <t>2-й в’їзд Фрунзе</t>
  </si>
  <si>
    <t>спиляно у березні 2013 року</t>
  </si>
  <si>
    <t>Ведмідський В.В.</t>
  </si>
  <si>
    <t>від вул. Грушевського до вул. Журавської</t>
  </si>
  <si>
    <t>10 тополь</t>
  </si>
  <si>
    <t>спиляно у березні 2013 р.</t>
  </si>
  <si>
    <t>Директор КП “Міськсвітло”</t>
  </si>
  <si>
    <t>від вул. Перемоги до вул. Л. Українки (парна сторона)</t>
  </si>
  <si>
    <t>23 верби та 47 тополь</t>
  </si>
  <si>
    <t>Гринько В.П.</t>
  </si>
  <si>
    <t>спиляно у грудні 2007 року</t>
  </si>
  <si>
    <t>вул. Франка</t>
  </si>
  <si>
    <t>дерево</t>
  </si>
  <si>
    <t>спиляно у вересні 2007 року</t>
  </si>
  <si>
    <t>Нагорна  Т. В.</t>
  </si>
  <si>
    <t>14, 2</t>
  </si>
  <si>
    <t>спиляно у січні 2008 року</t>
  </si>
  <si>
    <t>Мазило  Є. О.</t>
  </si>
  <si>
    <t>80, 2</t>
  </si>
  <si>
    <t>кроновано у січні 2008 року</t>
  </si>
  <si>
    <t>Бакалінська Л.М.</t>
  </si>
  <si>
    <t xml:space="preserve">3 тополі  </t>
  </si>
  <si>
    <t>спиляно у лютому 2008 року</t>
  </si>
  <si>
    <t>Алещенко Н.Д.</t>
  </si>
  <si>
    <t>Івченко В.В.,      Мельніков В.О.</t>
  </si>
  <si>
    <t>липа, каштан</t>
  </si>
  <si>
    <t>Татарченко  В. М.</t>
  </si>
  <si>
    <t>78, 2</t>
  </si>
  <si>
    <t>спиляно у березні 2008 року</t>
  </si>
  <si>
    <t>Шапарець  В. Т.</t>
  </si>
  <si>
    <t>вул. Котляревського</t>
  </si>
  <si>
    <t>21 а</t>
  </si>
  <si>
    <t>Степаненко М.М.</t>
  </si>
  <si>
    <t>Полотненко А. В.</t>
  </si>
  <si>
    <t>кроновано у березні 2008 року</t>
  </si>
  <si>
    <t>Пилипенко В.Д.</t>
  </si>
  <si>
    <t>449 а</t>
  </si>
  <si>
    <t>спиляно у квітні 2008 року</t>
  </si>
  <si>
    <t>Деркач О.М.</t>
  </si>
  <si>
    <t>152/2</t>
  </si>
  <si>
    <t>2 клени, 2 тополі</t>
  </si>
  <si>
    <t>спиляно у травні 2008 року</t>
  </si>
  <si>
    <t>Клязніка  Л.В.</t>
  </si>
  <si>
    <t>в’їзд. Вишневий</t>
  </si>
  <si>
    <t>Ступак С.І.</t>
  </si>
  <si>
    <t>акація, клен</t>
  </si>
  <si>
    <t>Єременко А.Д.</t>
  </si>
  <si>
    <t>пров 8 Березня</t>
  </si>
  <si>
    <t>31 б/9</t>
  </si>
  <si>
    <t>Здоровець П.М.</t>
  </si>
  <si>
    <t>14 г</t>
  </si>
  <si>
    <t>14 лип</t>
  </si>
  <si>
    <t>14</t>
  </si>
  <si>
    <t>кроновано у травні 2008 року</t>
  </si>
  <si>
    <t>Мінаєва  Ж. І.</t>
  </si>
  <si>
    <t>спиляно у червні 2008 року</t>
  </si>
  <si>
    <t>Нікітіна  А. П.</t>
  </si>
  <si>
    <t>Малка  В.М.</t>
  </si>
  <si>
    <t>Синенко В.І.</t>
  </si>
  <si>
    <t>139, 4</t>
  </si>
  <si>
    <t>Липньова В.В.</t>
  </si>
  <si>
    <t>кроновано у червні 2008 року</t>
  </si>
  <si>
    <t>Макаренко  А. А.</t>
  </si>
  <si>
    <t>Колейко  О. В.</t>
  </si>
  <si>
    <t>в’їзд. Конотопський</t>
  </si>
  <si>
    <t>Катренко  В.В.</t>
  </si>
  <si>
    <t>Степашко І.Н.</t>
  </si>
  <si>
    <t>спиляно у серпні 2008 року</t>
  </si>
  <si>
    <t>Овденко О.Є</t>
  </si>
  <si>
    <t>2-й пров. Удайський</t>
  </si>
  <si>
    <t>Руденко  Г. В.</t>
  </si>
  <si>
    <t>Хорт І.В.</t>
  </si>
  <si>
    <t>Райко С.А.</t>
  </si>
  <si>
    <t>Курило О.В.</t>
  </si>
  <si>
    <t>Іващенко Ю.В.</t>
  </si>
  <si>
    <t>Шульга Л.М.</t>
  </si>
  <si>
    <t>Горносталь В.Т.</t>
  </si>
  <si>
    <t>Ковалевська Г.С.</t>
  </si>
  <si>
    <t>54/1</t>
  </si>
  <si>
    <t>Климкін В.В.</t>
  </si>
  <si>
    <t>Чепінога  М. П.</t>
  </si>
  <si>
    <t>???</t>
  </si>
  <si>
    <t>Колективне звернення   (Колесник Р.П.)</t>
  </si>
  <si>
    <t>Кисельова  К.І.</t>
  </si>
  <si>
    <t>ясен</t>
  </si>
  <si>
    <t>Ніжніна  К. І.</t>
  </si>
  <si>
    <t>110/64</t>
  </si>
  <si>
    <t>спиляно у вересні 2008 року</t>
  </si>
  <si>
    <t>Гузій  Г. В.</t>
  </si>
  <si>
    <t>Кунах Є.Г.</t>
  </si>
  <si>
    <t>8/2 3</t>
  </si>
  <si>
    <t>Негода  Г. І.</t>
  </si>
  <si>
    <t>кроновано у вересні 2008 року</t>
  </si>
  <si>
    <t>Семенюк  Б.М.</t>
  </si>
  <si>
    <t>Никоненко А.А.</t>
  </si>
  <si>
    <t>спиляно у жовтні 2008 року</t>
  </si>
  <si>
    <t>Каїка О.М.</t>
  </si>
  <si>
    <t>8/1</t>
  </si>
  <si>
    <t>липа, верба</t>
  </si>
  <si>
    <t>Управління житлово-комунального господарства</t>
  </si>
  <si>
    <t>1 верба</t>
  </si>
  <si>
    <t>Єдиний дозвільний центр</t>
  </si>
  <si>
    <t>Петрик І.А.</t>
  </si>
  <si>
    <t>1 тополя, 1 липа</t>
  </si>
  <si>
    <t>Оніщенко Г.М.</t>
  </si>
  <si>
    <t>1 ясен</t>
  </si>
  <si>
    <t>Побережник Г.Н.</t>
  </si>
  <si>
    <t>55 а, 4</t>
  </si>
  <si>
    <t>Ярмак В.В.</t>
  </si>
  <si>
    <t>1 тополя, 1 клен</t>
  </si>
  <si>
    <t>Терентьєв В.Є.</t>
  </si>
  <si>
    <t>Лень М.П.</t>
  </si>
  <si>
    <t>96/1</t>
  </si>
  <si>
    <t>1 клен</t>
  </si>
  <si>
    <t>кроновано у жовтні 2008 року</t>
  </si>
  <si>
    <t>Вершигора Р.В.</t>
  </si>
  <si>
    <t>спиляно у листопаді 2008 року</t>
  </si>
  <si>
    <t>Колективне звернення (Федоренко О.О.)</t>
  </si>
  <si>
    <t>10-12</t>
  </si>
  <si>
    <t>Олійник О.С.</t>
  </si>
  <si>
    <t xml:space="preserve">1 тополя, 1 берест           </t>
  </si>
  <si>
    <t>Смірнова В.М.</t>
  </si>
  <si>
    <t>90 (на розі вул. Садової та Костянтинівської)</t>
  </si>
  <si>
    <t>Згонник О.П.</t>
  </si>
  <si>
    <t>172 б</t>
  </si>
  <si>
    <t>Козаков С.В.</t>
  </si>
  <si>
    <t>пров. Лікарняний</t>
  </si>
  <si>
    <t>2 тополі, 1 верба</t>
  </si>
  <si>
    <t>Колективне звернення        (Васько А.М.)</t>
  </si>
  <si>
    <t>Лакей М.В.</t>
  </si>
  <si>
    <t>Філоненко Л.Ю.</t>
  </si>
  <si>
    <t>кроновано у листопаді 2008 року</t>
  </si>
  <si>
    <t>Малоголовий Р.Б.</t>
  </si>
  <si>
    <t>спиляно у грудні 2008 року</t>
  </si>
  <si>
    <t>Кожухар О.І.</t>
  </si>
  <si>
    <t>43/3</t>
  </si>
  <si>
    <t>1 акація</t>
  </si>
  <si>
    <t>Лесенко В.М.</t>
  </si>
  <si>
    <t>Колективне звернення (Бондаренко В.М.,         Бабак В.В.)</t>
  </si>
  <si>
    <t>151/1</t>
  </si>
  <si>
    <t>спиляно у січні 2009 року</t>
  </si>
  <si>
    <t>Тютін А.М.</t>
  </si>
  <si>
    <t>Загребельна Н.І.</t>
  </si>
  <si>
    <t>Погорєлов В.М.</t>
  </si>
  <si>
    <t>1 береза, кронування берези</t>
  </si>
  <si>
    <t>спиляно та кроновано у лютому 2009 року</t>
  </si>
  <si>
    <t>Шепель О.І.</t>
  </si>
  <si>
    <t>1 береза, кронування абрикоса</t>
  </si>
  <si>
    <t>Збаранський Р.М.</t>
  </si>
  <si>
    <t>спиляно у лютому 2009 року</t>
  </si>
  <si>
    <t>Мусієнко  В.П.</t>
  </si>
  <si>
    <t>1 береза</t>
  </si>
  <si>
    <t>кронували у лютому 2009 року</t>
  </si>
  <si>
    <t>Колективне звернення (Ярмак А.М.)</t>
  </si>
  <si>
    <t>2 тополі, кронування черемшини</t>
  </si>
  <si>
    <t>Сівакова Л.М.</t>
  </si>
  <si>
    <t>Корчміна Г.А.</t>
  </si>
  <si>
    <t>1 груша</t>
  </si>
  <si>
    <t>Ятченко Т.Ф.</t>
  </si>
  <si>
    <t>1 липа</t>
  </si>
  <si>
    <t>Івченко В.М.</t>
  </si>
  <si>
    <t>5, 1</t>
  </si>
  <si>
    <t>Бойко О.О.</t>
  </si>
  <si>
    <t>4-й в’їзд. Фрунзе</t>
  </si>
  <si>
    <t>13 тополь, 2 акації</t>
  </si>
  <si>
    <t>Мостова Н.В.</t>
  </si>
  <si>
    <t>347/2</t>
  </si>
  <si>
    <t>1 берест</t>
  </si>
  <si>
    <t>Новіканцева Н.Я.</t>
  </si>
  <si>
    <t>вул. Бабушкіна</t>
  </si>
  <si>
    <t>Макушенко В.І.</t>
  </si>
  <si>
    <t>вул. Ботанічна</t>
  </si>
  <si>
    <t>5 дубків</t>
  </si>
  <si>
    <t>спиляно у березні 2009 року</t>
  </si>
  <si>
    <t>Свідерська Л.М.</t>
  </si>
  <si>
    <t>Глинська Н.Ю.</t>
  </si>
  <si>
    <t>Полік В.В.</t>
  </si>
  <si>
    <t>1 верба, 3 клена</t>
  </si>
  <si>
    <t>Шпилько Г.І.</t>
  </si>
  <si>
    <t>вул. Колгоспна</t>
  </si>
  <si>
    <t>Мірошник В.Г.</t>
  </si>
  <si>
    <t>Загуменник В.З.</t>
  </si>
  <si>
    <t>пров. Волочаївський</t>
  </si>
  <si>
    <t>спиляно у квітні 2009 року</t>
  </si>
  <si>
    <t>Сенько І.Л.</t>
  </si>
  <si>
    <t>Чередніченко М.К.</t>
  </si>
  <si>
    <t>41/7</t>
  </si>
  <si>
    <t>2 дикі груші</t>
  </si>
  <si>
    <t>спиляно у квітні 2009 року Прилукижитлобуд</t>
  </si>
  <si>
    <t>Астахов О.М.</t>
  </si>
  <si>
    <t>спиляні у травні 2009 року</t>
  </si>
  <si>
    <t>Джевага М.М.</t>
  </si>
  <si>
    <t>спиляно у червні 2009 року</t>
  </si>
  <si>
    <t>Чередніченко В.М.</t>
  </si>
  <si>
    <t>вул. Ждановича</t>
  </si>
  <si>
    <t>кладовище</t>
  </si>
  <si>
    <t>спиляно у липні 2009 року</t>
  </si>
  <si>
    <t>Клипа М.І.</t>
  </si>
  <si>
    <t>вул. Кар'єрна</t>
  </si>
  <si>
    <t>77-2</t>
  </si>
  <si>
    <t>1 каштан</t>
  </si>
  <si>
    <t>Нога В.М.</t>
  </si>
  <si>
    <t>Колективне звернення (Єремеєва Н.Г.)</t>
  </si>
  <si>
    <t>Жмака В.В.</t>
  </si>
  <si>
    <t>вул. Льва Толстого</t>
  </si>
  <si>
    <t>спиляно у серпні 2009 року</t>
  </si>
  <si>
    <t>Якименко В.С.</t>
  </si>
  <si>
    <t>спиляно у вересні 2009 року</t>
  </si>
  <si>
    <t>Мазун В.І.</t>
  </si>
  <si>
    <t>Веренкіотов В.В.</t>
  </si>
  <si>
    <t>1 акація, 1 каштан</t>
  </si>
  <si>
    <t>Радько Г.М.</t>
  </si>
  <si>
    <t>спиляно у жовтні 2009 року</t>
  </si>
  <si>
    <t>Найда Г.І.</t>
  </si>
  <si>
    <t>Долгополов М.В.</t>
  </si>
  <si>
    <t>3-й пров. Лермонтова</t>
  </si>
  <si>
    <t>9</t>
  </si>
  <si>
    <t>Логвіненко Л.В., Тарасюк С.М.</t>
  </si>
  <si>
    <t>спиляно у листопаді 2009 року</t>
  </si>
  <si>
    <t>Волохова Н.І.</t>
  </si>
  <si>
    <t>227 б</t>
  </si>
  <si>
    <t>Міщенко Г.С.</t>
  </si>
  <si>
    <t>1-й в'їзд. Вишневий</t>
  </si>
  <si>
    <t>1 горіх</t>
  </si>
  <si>
    <t>Панченко М.П.</t>
  </si>
  <si>
    <t>пров. Прорізний</t>
  </si>
  <si>
    <t>спиляно у грудні 2009 року</t>
  </si>
  <si>
    <t>Киянова Н.А.</t>
  </si>
  <si>
    <t>Ложнікова Н.Г.</t>
  </si>
  <si>
    <t>Петрик І.І.</t>
  </si>
  <si>
    <t>пров. Польовий</t>
  </si>
  <si>
    <t>4/1</t>
  </si>
  <si>
    <t>Шурло Н.О.</t>
  </si>
  <si>
    <t>спиляно у січні 2010 року</t>
  </si>
  <si>
    <t>Голуб Г.Д.</t>
  </si>
  <si>
    <t>Полотненко В.І.</t>
  </si>
  <si>
    <t>Юрочко В.В.</t>
  </si>
  <si>
    <t>1 яблуня</t>
  </si>
  <si>
    <t>Ткаченко Н.А.</t>
  </si>
  <si>
    <t>вул. Коцюбинського</t>
  </si>
  <si>
    <t>спиляно у лютому 2010 року</t>
  </si>
  <si>
    <t>Демченко Т.М.</t>
  </si>
  <si>
    <t>Крамаренко Н.М.</t>
  </si>
  <si>
    <t>Погуляйло Л.І.</t>
  </si>
  <si>
    <t>75/4</t>
  </si>
  <si>
    <t>3 тополі, 1 клен</t>
  </si>
  <si>
    <t>Борщ В.Б.</t>
  </si>
  <si>
    <t>73/1</t>
  </si>
  <si>
    <t>кроновано у лютому 2010 року</t>
  </si>
  <si>
    <t>Мірошніченко Т.В.</t>
  </si>
  <si>
    <t>Кулікова Т.М.</t>
  </si>
  <si>
    <t>Нетяга Г.О.</t>
  </si>
  <si>
    <t>Момот Н.В.</t>
  </si>
  <si>
    <t>1-й пров. Молодіжний</t>
  </si>
  <si>
    <t>Волошина В.М.</t>
  </si>
  <si>
    <t>вул. 18 Вересня</t>
  </si>
  <si>
    <t>Канаровський І.Г.</t>
  </si>
  <si>
    <t>Саєнко В.М.</t>
  </si>
  <si>
    <t>77/2</t>
  </si>
  <si>
    <t>спиляно у березні 2010 року</t>
  </si>
  <si>
    <t>Рудзеган В.І.</t>
  </si>
  <si>
    <t>Леонова О.Ф.</t>
  </si>
  <si>
    <t>Привокзальна площа</t>
  </si>
  <si>
    <t>Ратьєва Н.Ф.</t>
  </si>
  <si>
    <t>95 а</t>
  </si>
  <si>
    <t>Ковальова С. Г.</t>
  </si>
  <si>
    <t>1 шовковиця</t>
  </si>
  <si>
    <t>Бабенко О.А., Панченко В.І.</t>
  </si>
  <si>
    <t>Качан О.А.</t>
  </si>
  <si>
    <t>Шкарупа О.Д.</t>
  </si>
  <si>
    <t>3 дуби</t>
  </si>
  <si>
    <t>Колективне звернення (Проценко Т.Л., Білоконь Н.М.)</t>
  </si>
  <si>
    <t>1 береза, 1 верба</t>
  </si>
  <si>
    <t>спиляно у квітні 2010 року</t>
  </si>
  <si>
    <t>Матюшина П.П.</t>
  </si>
  <si>
    <t>Кудра Л.І.</t>
  </si>
  <si>
    <t>Клязника Л.М</t>
  </si>
  <si>
    <t>Мончуляк А.І.</t>
  </si>
  <si>
    <t>1 липа, 1 клен</t>
  </si>
  <si>
    <t>Пиріг Д.Г.</t>
  </si>
  <si>
    <t>спиляно у травні 2010 року</t>
  </si>
  <si>
    <t>Сільченко О.В.</t>
  </si>
  <si>
    <t>Колдобенко Л.Д.</t>
  </si>
  <si>
    <t>Горєлов І.Г.</t>
  </si>
  <si>
    <t>кронування клену</t>
  </si>
  <si>
    <t>Лисак Л.А.</t>
  </si>
  <si>
    <t>спиляно у червні 2010 року</t>
  </si>
  <si>
    <t>Дроб'язко В.І.</t>
  </si>
  <si>
    <t>Лещенко О.А.</t>
  </si>
  <si>
    <t>Колективне звернення (Трегубова К.П.)</t>
  </si>
  <si>
    <t>Мачульний В.В.</t>
  </si>
  <si>
    <t>Гузь Г.М.</t>
  </si>
  <si>
    <t>Квач О.С.</t>
  </si>
  <si>
    <t>спиляно у серпні 2010 року</t>
  </si>
  <si>
    <t>Полонець В.О.</t>
  </si>
  <si>
    <t>вул. Аерофлотська</t>
  </si>
  <si>
    <t>Плискунівське кладовище</t>
  </si>
  <si>
    <t>4 тополі, 2 акації та 1 липа</t>
  </si>
  <si>
    <t>Волощенко В.В.</t>
  </si>
  <si>
    <t>спиляно у жовтні 2010 року</t>
  </si>
  <si>
    <t>Жидко Н.П., Москаленко Н.І.</t>
  </si>
  <si>
    <t>Руденко Н.І.</t>
  </si>
  <si>
    <t>58/7</t>
  </si>
  <si>
    <t>Дерев’янко В.Я.</t>
  </si>
  <si>
    <t>спиляно у листопаді 2010 року</t>
  </si>
  <si>
    <t>особистий прийом міського голови</t>
  </si>
  <si>
    <t>Захарчук В.Т.</t>
  </si>
  <si>
    <t>Линник О.І.</t>
  </si>
  <si>
    <t>Шостак Є.С.</t>
  </si>
  <si>
    <t>3 б</t>
  </si>
  <si>
    <t>Дев'яткіна О.В.</t>
  </si>
  <si>
    <t>Близнюк Ю.І.</t>
  </si>
  <si>
    <t>5 тополь</t>
  </si>
  <si>
    <t>Колективне звернення (Ковалівська А.С.)</t>
  </si>
  <si>
    <t>Гонич Н.І.</t>
  </si>
  <si>
    <t>спиляно у грудні 2010 року</t>
  </si>
  <si>
    <t>Колективне звернення (Зіневич М.О.)</t>
  </si>
  <si>
    <t>Колективне звернення (Панькевич В.О.)</t>
  </si>
  <si>
    <t>Яременко С.В. (депутат)</t>
  </si>
  <si>
    <t>спиляно у січні 2011 року</t>
  </si>
  <si>
    <t>кронування 2-х лип</t>
  </si>
  <si>
    <t>3 липи</t>
  </si>
  <si>
    <t>Шульга М.Г.</t>
  </si>
  <si>
    <t>спиляно у лютому 2011 року</t>
  </si>
  <si>
    <t>Гусар Г.П.</t>
  </si>
  <si>
    <t>спиляно у березні 2011 року</t>
  </si>
  <si>
    <t>Сільченко Г.Т.</t>
  </si>
  <si>
    <t>Шкода А.Г.</t>
  </si>
  <si>
    <t>вул. Лісовської</t>
  </si>
  <si>
    <t>на розі вул. Гвардійська та вул. Лісовської</t>
  </si>
  <si>
    <t>2 верби, 7 кущів</t>
  </si>
  <si>
    <t>Войтенко В.В.</t>
  </si>
  <si>
    <t>1 тополя, кронування ясену</t>
  </si>
  <si>
    <t>спиляно та кроновано у березні 2011 року</t>
  </si>
  <si>
    <t>Власенко С.М.</t>
  </si>
  <si>
    <t>Нестерук Г.Д.</t>
  </si>
  <si>
    <t>спиляно у червні 2011 року</t>
  </si>
  <si>
    <t>Мусієнко Н.В.</t>
  </si>
  <si>
    <t>65 а</t>
  </si>
  <si>
    <t>1 берест, кронування 2-х берестів</t>
  </si>
  <si>
    <t>спиляно та кроновано у липні 2011 року</t>
  </si>
  <si>
    <t>Герасимчук В.М.</t>
  </si>
  <si>
    <t>спиляно у липні 2011 року</t>
  </si>
  <si>
    <t>Радченко М.Г.</t>
  </si>
  <si>
    <t>22/5</t>
  </si>
  <si>
    <t>Васечко Л.Г.</t>
  </si>
  <si>
    <t>1-й пров. Замостянський</t>
  </si>
  <si>
    <t>Колективне звернення (Проценко В.І.)</t>
  </si>
  <si>
    <t>2 горобини, 2 тополі</t>
  </si>
  <si>
    <t>спиляно у вересні 2011 року</t>
  </si>
  <si>
    <t>Василькевич Л.І.</t>
  </si>
  <si>
    <t>спиляно у жовтні 2011 року</t>
  </si>
  <si>
    <t>2 верби, 1 липа</t>
  </si>
  <si>
    <t>Шевцова О.Я.</t>
  </si>
  <si>
    <t>Клименко С.В.</t>
  </si>
  <si>
    <t>між 16 та 18</t>
  </si>
  <si>
    <t>кронування 3 берестів</t>
  </si>
  <si>
    <t>Лабунець О.О.</t>
  </si>
  <si>
    <t>Давидов Т.М.</t>
  </si>
  <si>
    <t>Коломійченко Л.С.</t>
  </si>
  <si>
    <t>вул. Піонерська</t>
  </si>
  <si>
    <t>36/1</t>
  </si>
  <si>
    <t>кронування берези</t>
  </si>
  <si>
    <t>кроновано у листопаді 2011 року</t>
  </si>
  <si>
    <t>Колективне звернення</t>
  </si>
  <si>
    <t>в’їзд. Опанасівський</t>
  </si>
  <si>
    <t>9-11</t>
  </si>
  <si>
    <t>9 тополь, 2 липи, 1 берест</t>
  </si>
  <si>
    <t>зрізано у листопаді 2011 року</t>
  </si>
  <si>
    <t>Кашуба Г.Г.</t>
  </si>
  <si>
    <t>Павленко В.П.</t>
  </si>
  <si>
    <t>Ковтун Г.Ф.</t>
  </si>
  <si>
    <t>кронування тополі та акації</t>
  </si>
  <si>
    <t>ріг вул. Гвардійської та вул. Ярмаркової</t>
  </si>
  <si>
    <t>11 верб</t>
  </si>
  <si>
    <t>колишня контрольно експлуатаційна частина поряд з житловим будинком № 151</t>
  </si>
  <si>
    <t>зрізано у січні 2012 року</t>
  </si>
  <si>
    <t>Пітік Н.І.</t>
  </si>
  <si>
    <t>Гузенко Г.Д.</t>
  </si>
  <si>
    <t>зрізано у лютому 2012 року</t>
  </si>
  <si>
    <t>Іващенко О.М.</t>
  </si>
  <si>
    <t>2 тополі, кронування 2 тополь</t>
  </si>
  <si>
    <t>зрізано та кроновано у лютому 2012 року</t>
  </si>
  <si>
    <t>Мусіяка Г.М.</t>
  </si>
  <si>
    <t>Микитюк С.М.</t>
  </si>
  <si>
    <t>3 вишні</t>
  </si>
  <si>
    <t>Джевага Н.В.</t>
  </si>
  <si>
    <t>1 абрикос</t>
  </si>
  <si>
    <t>Науменко Ю.А.</t>
  </si>
  <si>
    <t>14/1</t>
  </si>
  <si>
    <t>Козленко А.В.</t>
  </si>
  <si>
    <t>1 берест, 1 клен</t>
  </si>
  <si>
    <t>Андруша М.І.</t>
  </si>
  <si>
    <t>Колективне звернення (Храпчинський О.І.)</t>
  </si>
  <si>
    <t>Братчикова М.В.</t>
  </si>
  <si>
    <t>41/12</t>
  </si>
  <si>
    <t>1 вишня</t>
  </si>
  <si>
    <t>Пустовойт М.М.</t>
  </si>
  <si>
    <t>59/1</t>
  </si>
  <si>
    <t>Черниш В.М.</t>
  </si>
  <si>
    <t>Дебеленко О.І.</t>
  </si>
  <si>
    <t>Рябуха П.Л.</t>
  </si>
  <si>
    <t>Чигріна Г.М.</t>
  </si>
  <si>
    <t>Нощенко І.В., Івахненко П.А.</t>
  </si>
  <si>
    <t>20; 1,2</t>
  </si>
  <si>
    <t>зрізано у березні 2012 року</t>
  </si>
  <si>
    <t>Бєлановський В.Л.</t>
  </si>
  <si>
    <t>1 каштан, 1 береза</t>
  </si>
  <si>
    <t>Погібко Г.І.</t>
  </si>
  <si>
    <t>Кульпанова К.І.</t>
  </si>
  <si>
    <t>Шкарупа С.П.</t>
  </si>
  <si>
    <t>63/1</t>
  </si>
  <si>
    <t>Семенова Є.М.</t>
  </si>
  <si>
    <t>Бульба М.С.</t>
  </si>
  <si>
    <t>139 а</t>
  </si>
  <si>
    <t>Пироженко І. Г.</t>
  </si>
  <si>
    <t>Мостова Г.Т.</t>
  </si>
  <si>
    <t>70/2</t>
  </si>
  <si>
    <t>зрізано у квітні 2012 року</t>
  </si>
  <si>
    <t>Гребенюк А.В.</t>
  </si>
  <si>
    <t>2-й пров. 1 Травня</t>
  </si>
  <si>
    <t>Самойленко В.В.</t>
  </si>
  <si>
    <t>Васько О.Д.</t>
  </si>
  <si>
    <t>Розмети С.М.</t>
  </si>
  <si>
    <t>1 тополя, 1 акація</t>
  </si>
  <si>
    <t>зрізано у липні 2012 року</t>
  </si>
  <si>
    <t>Священослужитель Трьох-Святительського храму</t>
  </si>
  <si>
    <t>Колективне звернення (Остапова І.В.)</t>
  </si>
  <si>
    <t>кронування тополі</t>
  </si>
  <si>
    <t>Сенько О.Г.</t>
  </si>
  <si>
    <t>Богачук В.С.</t>
  </si>
  <si>
    <t>дуб, береза</t>
  </si>
  <si>
    <t>Зубко В.М.</t>
  </si>
  <si>
    <t>зрізано у серпні 2012 року</t>
  </si>
  <si>
    <t>Нечипоренко А.М.</t>
  </si>
  <si>
    <t>кронування каштану</t>
  </si>
  <si>
    <t>Гайдаєнко С.П.</t>
  </si>
  <si>
    <t>2-й в’їзд 9 січня</t>
  </si>
  <si>
    <t>зрізано у вересні 2012 року</t>
  </si>
  <si>
    <t>Власова Т.М.</t>
  </si>
  <si>
    <t>зрізано у жовтні 2012 року</t>
  </si>
  <si>
    <t>Борщ А.М.</t>
  </si>
  <si>
    <t>КП “Прилукижитлобуд” (заявник Забенько Н.І.)</t>
  </si>
  <si>
    <t>1 горобина</t>
  </si>
  <si>
    <t>зрізано у листопаді 2012 року</t>
  </si>
  <si>
    <t>Дорошенко Г.І.</t>
  </si>
  <si>
    <t xml:space="preserve"> (поблизу стадіону "Супутник")</t>
  </si>
  <si>
    <t>15 кленів</t>
  </si>
  <si>
    <t>зрізано у січні 2013 року</t>
  </si>
  <si>
    <t>ріг вул. Гвардійської та пров. Ватутіна</t>
  </si>
  <si>
    <t>Нестерко А.І.</t>
  </si>
  <si>
    <t>ріг вул. Гвардійської та вул. Залізничної</t>
  </si>
  <si>
    <t>п/п</t>
  </si>
  <si>
    <t xml:space="preserve">Відмітка про дерева     </t>
  </si>
  <si>
    <t>Колективне звернення (Кузьменко С.В.)</t>
  </si>
  <si>
    <t>4 дерева (залишилось 3)</t>
  </si>
  <si>
    <t>спиляно в  2014 р.</t>
  </si>
  <si>
    <t>2 тополі, залишилась 1</t>
  </si>
  <si>
    <t xml:space="preserve">Вєдєнєєва </t>
  </si>
  <si>
    <t>1 берест (залишилось 2 акації)</t>
  </si>
  <si>
    <t>спиляно в вересні 2014 року</t>
  </si>
  <si>
    <t>ріг вул. Іванівська, 49 та Костянтинівська</t>
  </si>
  <si>
    <t>Герасимчук Л.М.</t>
  </si>
  <si>
    <t>клен і 13 тополь (спиляно 10 тополь)</t>
  </si>
  <si>
    <t>спиляно в жовтні 2010 року</t>
  </si>
  <si>
    <t>спиляно в листопаді 2010 року</t>
  </si>
  <si>
    <t>Колективне звернення (Балаба К.О.)</t>
  </si>
  <si>
    <t>62 в</t>
  </si>
  <si>
    <t>спиляно в травні 2010 року</t>
  </si>
  <si>
    <t>в/м 12</t>
  </si>
  <si>
    <t>спиляно в квітні 2013 року</t>
  </si>
  <si>
    <t>Залишилось 6 шт.</t>
  </si>
  <si>
    <t>Квітень 2014 р.</t>
  </si>
  <si>
    <t>Залишилось 2 шт.</t>
  </si>
  <si>
    <t>Залишилось  1 шт.</t>
  </si>
  <si>
    <t>Травень 2014</t>
  </si>
  <si>
    <t>вул. Тургєнева</t>
  </si>
  <si>
    <t>Червень 2014 р.</t>
  </si>
  <si>
    <t>Залишилось  2 шт.</t>
  </si>
  <si>
    <t>Липень 2014 р.</t>
  </si>
  <si>
    <t>Черга</t>
  </si>
  <si>
    <t>Спиляні</t>
  </si>
  <si>
    <t>Вулиці по карті</t>
  </si>
  <si>
    <t>Звідки звернення</t>
  </si>
  <si>
    <t>Кількість</t>
  </si>
  <si>
    <t>Адреси</t>
  </si>
  <si>
    <t>Дати акту обстеження</t>
  </si>
  <si>
    <t>Коли проведена операція</t>
  </si>
  <si>
    <t>Назви вулиць згідно алфавіту</t>
  </si>
  <si>
    <t>Сума кількості вулиць</t>
  </si>
  <si>
    <t>Сума кількості задіяних вулиць</t>
  </si>
  <si>
    <t>Сума кількості незадіяних вулиць</t>
  </si>
  <si>
    <t>вул. Авіаторів</t>
  </si>
  <si>
    <t>Невідома</t>
  </si>
  <si>
    <t>А</t>
  </si>
  <si>
    <t>Особистий прийом до голови</t>
  </si>
  <si>
    <t>вул. Авіації</t>
  </si>
  <si>
    <t>Громадська</t>
  </si>
  <si>
    <t>пров. Амбулаторний</t>
  </si>
  <si>
    <t>пров. Андріївський</t>
  </si>
  <si>
    <t>Інформаційний</t>
  </si>
  <si>
    <t>Б</t>
  </si>
  <si>
    <t>вул. Артема</t>
  </si>
  <si>
    <t>Всього</t>
  </si>
  <si>
    <t>Кількість адрес з невідомими видами дерев</t>
  </si>
  <si>
    <t>вул. Берегова Рута</t>
  </si>
  <si>
    <t>вул. Богунського</t>
  </si>
  <si>
    <t>Кількість дерев з невідомими видами</t>
  </si>
  <si>
    <t>1-й пров. Богунського</t>
  </si>
  <si>
    <t>В</t>
  </si>
  <si>
    <t>вул. Будівельників</t>
  </si>
  <si>
    <t>в’їзд Вишневий</t>
  </si>
  <si>
    <t>вул. Валентина</t>
  </si>
  <si>
    <t>1-й в’їзд. Вишневий</t>
  </si>
  <si>
    <t>вул. Варвинська</t>
  </si>
  <si>
    <t>2-й в’їзд. Вишневий</t>
  </si>
  <si>
    <t>вул. Ватутіна</t>
  </si>
  <si>
    <t>1-й пров. Вишневий</t>
  </si>
  <si>
    <t>вул. Войкова</t>
  </si>
  <si>
    <t>вул. Волочаївська</t>
  </si>
  <si>
    <t>Г</t>
  </si>
  <si>
    <t>вул. Гагаріна</t>
  </si>
  <si>
    <t>вул. Гайдара</t>
  </si>
  <si>
    <t>вул. Голубівська</t>
  </si>
  <si>
    <t>вул. Гірняка</t>
  </si>
  <si>
    <t>вул. Грушевського</t>
  </si>
  <si>
    <t>Д</t>
  </si>
  <si>
    <t>3-й пров. Дослідний</t>
  </si>
  <si>
    <t>вул. Данчича</t>
  </si>
  <si>
    <t>Е</t>
  </si>
  <si>
    <t>вул. Дідівська</t>
  </si>
  <si>
    <t>вул. Добролюбова</t>
  </si>
  <si>
    <t>Ж</t>
  </si>
  <si>
    <t>вул. Добросусідська</t>
  </si>
  <si>
    <t>1-й пров. Дослідний</t>
  </si>
  <si>
    <t>З</t>
  </si>
  <si>
    <t>2-й пров. Дослідний</t>
  </si>
  <si>
    <t>4-й пров. Дослідний</t>
  </si>
  <si>
    <t>вул. Дружби Народів</t>
  </si>
  <si>
    <t>І</t>
  </si>
  <si>
    <t>вул. Дубинського</t>
  </si>
  <si>
    <t>вул. Дубогаївська</t>
  </si>
  <si>
    <t>К</t>
  </si>
  <si>
    <t>пров. Енгельса</t>
  </si>
  <si>
    <t>Квашинське кладовище</t>
  </si>
  <si>
    <t>вул. Журавська</t>
  </si>
  <si>
    <t>вул. Заїздська</t>
  </si>
  <si>
    <t>вул. Залізнична</t>
  </si>
  <si>
    <t>пров. Залізничний</t>
  </si>
  <si>
    <t>вул. Замостянська</t>
  </si>
  <si>
    <t>3-й пров. Замостянський</t>
  </si>
  <si>
    <t>вул. Західна</t>
  </si>
  <si>
    <t>вул. Зелена</t>
  </si>
  <si>
    <t>1-й пров. Зелений</t>
  </si>
  <si>
    <t>Л</t>
  </si>
  <si>
    <t>3-й пров. Змагання</t>
  </si>
  <si>
    <t>вул. Івківська</t>
  </si>
  <si>
    <t>вул. Лесі Українки</t>
  </si>
  <si>
    <t>вул. Інтернаціоналістів</t>
  </si>
  <si>
    <t>М</t>
  </si>
  <si>
    <t>в’їзд. Кар’єрний</t>
  </si>
  <si>
    <t>вул. Квітнева</t>
  </si>
  <si>
    <t>вул. Межова</t>
  </si>
  <si>
    <t>вул. Климачевська</t>
  </si>
  <si>
    <t>вул. Ковалевська</t>
  </si>
  <si>
    <t>вул. Козача 2</t>
  </si>
  <si>
    <t>вул. Комунальна</t>
  </si>
  <si>
    <t>вул. Копилівська</t>
  </si>
  <si>
    <t>Н</t>
  </si>
  <si>
    <t>вул. Коробова</t>
  </si>
  <si>
    <t>2-й пров. Короткого</t>
  </si>
  <si>
    <t>О</t>
  </si>
  <si>
    <t>вул. Олега Кошового</t>
  </si>
  <si>
    <t>вул. Ладанська</t>
  </si>
  <si>
    <t>вул. Лермонтова</t>
  </si>
  <si>
    <t>П</t>
  </si>
  <si>
    <t>1-й пров. Лермонтова</t>
  </si>
  <si>
    <t>вул. Лохвицька</t>
  </si>
  <si>
    <t>вул. Луначарського</t>
  </si>
  <si>
    <t>вул. Переяславська</t>
  </si>
  <si>
    <t>вул. Макаренка</t>
  </si>
  <si>
    <t>вул. Маслова</t>
  </si>
  <si>
    <t>вул. Могилевської</t>
  </si>
  <si>
    <t>вул. Молодіжна</t>
  </si>
  <si>
    <t>пров Пирогівський</t>
  </si>
  <si>
    <t>вул. Нафтовиків</t>
  </si>
  <si>
    <t>вул. Нечуя-Левичького</t>
  </si>
  <si>
    <t>вул. Низова</t>
  </si>
  <si>
    <t>вул. Ніжинська</t>
  </si>
  <si>
    <t>пров. Ніжинський</t>
  </si>
  <si>
    <t>вул. Носенка</t>
  </si>
  <si>
    <t>Р</t>
  </si>
  <si>
    <t>вул. Островського</t>
  </si>
  <si>
    <t>С</t>
  </si>
  <si>
    <t>вул. Панченка</t>
  </si>
  <si>
    <t>пров. Пирятинський</t>
  </si>
  <si>
    <t>вул. Південна</t>
  </si>
  <si>
    <t>Т</t>
  </si>
  <si>
    <t>пров. Південний</t>
  </si>
  <si>
    <t>вул. Половецька</t>
  </si>
  <si>
    <t>вул. Раскова</t>
  </si>
  <si>
    <t>Ф</t>
  </si>
  <si>
    <t>вул. Руська</t>
  </si>
  <si>
    <t>пров. Фізкультурника</t>
  </si>
  <si>
    <t>вул. Сєрова</t>
  </si>
  <si>
    <t>пров. Сєрова</t>
  </si>
  <si>
    <t>пров. Сосновий</t>
  </si>
  <si>
    <t>вул. Степова</t>
  </si>
  <si>
    <t>вул. Сухоярівська</t>
  </si>
  <si>
    <t>Х</t>
  </si>
  <si>
    <t>вул. Тімірязєва</t>
  </si>
  <si>
    <t>Ч</t>
  </si>
  <si>
    <t>пров. Тімірязєва</t>
  </si>
  <si>
    <t>вул. Тополина</t>
  </si>
  <si>
    <t>пров. Тургенєва</t>
  </si>
  <si>
    <t>вул. Чехова</t>
  </si>
  <si>
    <t>1-й пров. Удайський</t>
  </si>
  <si>
    <t>Ш</t>
  </si>
  <si>
    <t>3-й пров. Удайський</t>
  </si>
  <si>
    <t>2-й в’їзд. Удайський</t>
  </si>
  <si>
    <t>2-й пров. Шевченка</t>
  </si>
  <si>
    <t>пров. Фабричний</t>
  </si>
  <si>
    <t>пров. Франка</t>
  </si>
  <si>
    <t>Щ</t>
  </si>
  <si>
    <t>1-й в’їзд. Фрунзе</t>
  </si>
  <si>
    <t>2-й в’їзд. Фрунзе</t>
  </si>
  <si>
    <t>3-й в’їзд. Фрунзе</t>
  </si>
  <si>
    <t>Ю</t>
  </si>
  <si>
    <t>5-й в’їзд. Фрунзе</t>
  </si>
  <si>
    <t>6-й в’їзд. Фрунзе</t>
  </si>
  <si>
    <t>Я</t>
  </si>
  <si>
    <t>вул. Хуторянська</t>
  </si>
  <si>
    <t>Різне</t>
  </si>
  <si>
    <t>вул. Челюскінців</t>
  </si>
  <si>
    <t>пров Червоноармійський</t>
  </si>
  <si>
    <t>2-й пров. Червоноармійський</t>
  </si>
  <si>
    <t>вул. Чернишевського</t>
  </si>
  <si>
    <t>вул. Чернігівська</t>
  </si>
  <si>
    <t>1-й пров. Чернігівський</t>
  </si>
  <si>
    <t>2-й пров. Чернігівський</t>
  </si>
  <si>
    <t>1-й пров. Чехова</t>
  </si>
  <si>
    <t>4-й пров. Чехова</t>
  </si>
  <si>
    <t>вул. Чкалова</t>
  </si>
  <si>
    <t>вул. Шарапівська</t>
  </si>
  <si>
    <t>пров. Щорса</t>
  </si>
  <si>
    <t>вул. Юрченка</t>
  </si>
  <si>
    <t>вул. Яблунівська</t>
  </si>
  <si>
    <t>вул. Яготинська</t>
  </si>
  <si>
    <t>вул. 8 Березня</t>
  </si>
  <si>
    <t>вул. 30 річчя Перемоги</t>
  </si>
  <si>
    <t>ріг вул. Земська та вул. Костянтинівська</t>
  </si>
  <si>
    <t>ріг вул. Садова та вул. Берегова</t>
  </si>
  <si>
    <t>ріг вул. 8 Березня та вул. Нова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</si>
</sst>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M\ YYYY&quot; р.&quot;"/>
    <numFmt numFmtId="166" formatCode="@"/>
    <numFmt numFmtId="167" formatCode="DD/MM/YY"/>
    <numFmt numFmtId="168" formatCode="D\ MMMM\ YYYY&quot; р.&quot;;@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i/>
      <sz val="12"/>
      <name val="Arial Cyr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i/>
      <sz val="28"/>
      <name val="Times New Roman"/>
      <family val="1"/>
    </font>
    <font>
      <b/>
      <i/>
      <sz val="14"/>
      <name val="Times New Roman Cyr"/>
      <family val="1"/>
    </font>
    <font>
      <b/>
      <i/>
      <sz val="12"/>
      <name val="Times New Roman"/>
      <family val="1"/>
    </font>
    <font>
      <b/>
      <i/>
      <sz val="20"/>
      <name val="Palatino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19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12" borderId="10" xfId="0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2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4" fillId="0" borderId="10" xfId="0" applyFont="1" applyBorder="1" applyAlignment="1">
      <alignment/>
    </xf>
    <xf numFmtId="164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164" fontId="0" fillId="0" borderId="10" xfId="0" applyFill="1" applyBorder="1" applyAlignment="1">
      <alignment/>
    </xf>
    <xf numFmtId="164" fontId="0" fillId="0" borderId="10" xfId="0" applyBorder="1" applyAlignment="1">
      <alignment horizontal="center" vertical="center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textRotation="90" wrapText="1"/>
    </xf>
    <xf numFmtId="164" fontId="0" fillId="0" borderId="12" xfId="0" applyBorder="1" applyAlignment="1">
      <alignment/>
    </xf>
    <xf numFmtId="166" fontId="28" fillId="0" borderId="12" xfId="0" applyNumberFormat="1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6" fontId="25" fillId="0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8" fontId="25" fillId="0" borderId="12" xfId="0" applyNumberFormat="1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5" fontId="25" fillId="0" borderId="12" xfId="0" applyNumberFormat="1" applyFont="1" applyFill="1" applyBorder="1" applyAlignment="1">
      <alignment horizontal="center" vertical="center"/>
    </xf>
    <xf numFmtId="164" fontId="25" fillId="0" borderId="13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 wrapText="1"/>
    </xf>
    <xf numFmtId="167" fontId="0" fillId="0" borderId="14" xfId="0" applyNumberFormat="1" applyBorder="1" applyAlignment="1">
      <alignment/>
    </xf>
    <xf numFmtId="165" fontId="25" fillId="0" borderId="14" xfId="0" applyNumberFormat="1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/>
    </xf>
    <xf numFmtId="164" fontId="25" fillId="18" borderId="13" xfId="0" applyFont="1" applyFill="1" applyBorder="1" applyAlignment="1">
      <alignment horizontal="center" vertical="center" wrapText="1"/>
    </xf>
    <xf numFmtId="164" fontId="25" fillId="18" borderId="12" xfId="0" applyFont="1" applyFill="1" applyBorder="1" applyAlignment="1">
      <alignment horizontal="center" vertical="center" wrapText="1"/>
    </xf>
    <xf numFmtId="165" fontId="25" fillId="18" borderId="14" xfId="0" applyNumberFormat="1" applyFont="1" applyFill="1" applyBorder="1" applyAlignment="1">
      <alignment horizontal="center" vertical="center" wrapText="1"/>
    </xf>
    <xf numFmtId="164" fontId="25" fillId="14" borderId="13" xfId="0" applyFont="1" applyFill="1" applyBorder="1" applyAlignment="1">
      <alignment horizontal="center" vertical="center" wrapText="1"/>
    </xf>
    <xf numFmtId="164" fontId="25" fillId="14" borderId="12" xfId="0" applyFont="1" applyFill="1" applyBorder="1" applyAlignment="1">
      <alignment horizontal="center" vertical="center" wrapText="1"/>
    </xf>
    <xf numFmtId="166" fontId="25" fillId="14" borderId="12" xfId="0" applyNumberFormat="1" applyFont="1" applyFill="1" applyBorder="1" applyAlignment="1">
      <alignment horizontal="center" vertical="center" wrapText="1"/>
    </xf>
    <xf numFmtId="165" fontId="25" fillId="14" borderId="14" xfId="0" applyNumberFormat="1" applyFont="1" applyFill="1" applyBorder="1" applyAlignment="1">
      <alignment horizontal="center" vertical="center" wrapText="1"/>
    </xf>
    <xf numFmtId="164" fontId="25" fillId="11" borderId="13" xfId="0" applyFont="1" applyFill="1" applyBorder="1" applyAlignment="1">
      <alignment horizontal="center" vertical="center" wrapText="1"/>
    </xf>
    <xf numFmtId="164" fontId="25" fillId="11" borderId="12" xfId="0" applyFont="1" applyFill="1" applyBorder="1" applyAlignment="1">
      <alignment horizontal="center" vertical="center" wrapText="1"/>
    </xf>
    <xf numFmtId="165" fontId="25" fillId="11" borderId="14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4" fontId="25" fillId="0" borderId="15" xfId="0" applyFont="1" applyFill="1" applyBorder="1" applyAlignment="1">
      <alignment horizontal="center" vertical="center" wrapText="1"/>
    </xf>
    <xf numFmtId="165" fontId="25" fillId="0" borderId="16" xfId="0" applyNumberFormat="1" applyFont="1" applyFill="1" applyBorder="1" applyAlignment="1">
      <alignment horizontal="center" vertical="center"/>
    </xf>
    <xf numFmtId="164" fontId="25" fillId="19" borderId="12" xfId="0" applyFont="1" applyFill="1" applyBorder="1" applyAlignment="1">
      <alignment horizontal="center" vertical="center" wrapText="1"/>
    </xf>
    <xf numFmtId="165" fontId="25" fillId="19" borderId="14" xfId="0" applyNumberFormat="1" applyFont="1" applyFill="1" applyBorder="1" applyAlignment="1">
      <alignment horizontal="center" vertical="center"/>
    </xf>
    <xf numFmtId="164" fontId="25" fillId="19" borderId="15" xfId="0" applyFont="1" applyFill="1" applyBorder="1" applyAlignment="1">
      <alignment horizontal="center" vertical="center" wrapText="1"/>
    </xf>
    <xf numFmtId="165" fontId="25" fillId="19" borderId="16" xfId="0" applyNumberFormat="1" applyFont="1" applyFill="1" applyBorder="1" applyAlignment="1">
      <alignment horizontal="center" vertical="center"/>
    </xf>
    <xf numFmtId="164" fontId="28" fillId="6" borderId="17" xfId="0" applyFont="1" applyFill="1" applyBorder="1" applyAlignment="1">
      <alignment horizontal="center" vertical="center" wrapText="1"/>
    </xf>
    <xf numFmtId="164" fontId="28" fillId="6" borderId="18" xfId="0" applyFont="1" applyFill="1" applyBorder="1" applyAlignment="1">
      <alignment horizontal="center" vertical="center" wrapText="1"/>
    </xf>
    <xf numFmtId="164" fontId="28" fillId="6" borderId="19" xfId="0" applyFont="1" applyFill="1" applyBorder="1" applyAlignment="1">
      <alignment horizontal="center" vertical="center" wrapText="1"/>
    </xf>
    <xf numFmtId="164" fontId="25" fillId="0" borderId="20" xfId="0" applyFont="1" applyFill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1" xfId="0" applyFont="1" applyFill="1" applyBorder="1" applyAlignment="1">
      <alignment horizontal="center" vertical="center" wrapText="1"/>
    </xf>
    <xf numFmtId="164" fontId="25" fillId="0" borderId="22" xfId="0" applyFont="1" applyFill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164" fontId="28" fillId="0" borderId="22" xfId="0" applyFont="1" applyFill="1" applyBorder="1" applyAlignment="1">
      <alignment horizontal="center" vertical="center" wrapText="1"/>
    </xf>
    <xf numFmtId="164" fontId="25" fillId="0" borderId="23" xfId="0" applyFont="1" applyFill="1" applyBorder="1" applyAlignment="1">
      <alignment horizontal="center" vertical="center" wrapText="1"/>
    </xf>
    <xf numFmtId="164" fontId="25" fillId="0" borderId="24" xfId="0" applyFont="1" applyBorder="1" applyAlignment="1">
      <alignment horizontal="center" vertical="center" wrapText="1"/>
    </xf>
    <xf numFmtId="164" fontId="28" fillId="0" borderId="25" xfId="0" applyFont="1" applyFill="1" applyBorder="1" applyAlignment="1">
      <alignment horizontal="center" vertical="center" wrapText="1"/>
    </xf>
    <xf numFmtId="164" fontId="0" fillId="0" borderId="26" xfId="0" applyBorder="1" applyAlignment="1">
      <alignment/>
    </xf>
    <xf numFmtId="164" fontId="29" fillId="0" borderId="27" xfId="0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29" fillId="0" borderId="0" xfId="0" applyFont="1" applyBorder="1" applyAlignment="1">
      <alignment horizontal="center" vertical="center"/>
    </xf>
    <xf numFmtId="164" fontId="0" fillId="0" borderId="31" xfId="0" applyBorder="1" applyAlignment="1">
      <alignment/>
    </xf>
    <xf numFmtId="164" fontId="30" fillId="12" borderId="17" xfId="0" applyFont="1" applyFill="1" applyBorder="1" applyAlignment="1">
      <alignment horizontal="center" vertical="center" wrapText="1"/>
    </xf>
    <xf numFmtId="164" fontId="30" fillId="12" borderId="32" xfId="0" applyFont="1" applyFill="1" applyBorder="1" applyAlignment="1">
      <alignment horizontal="center" vertical="center" wrapText="1"/>
    </xf>
    <xf numFmtId="164" fontId="30" fillId="12" borderId="19" xfId="0" applyFont="1" applyFill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31" fillId="0" borderId="20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 wrapText="1"/>
    </xf>
    <xf numFmtId="165" fontId="25" fillId="0" borderId="20" xfId="0" applyNumberFormat="1" applyFont="1" applyFill="1" applyBorder="1" applyAlignment="1">
      <alignment horizontal="center" vertical="center" wrapText="1"/>
    </xf>
    <xf numFmtId="164" fontId="25" fillId="20" borderId="20" xfId="0" applyFont="1" applyFill="1" applyBorder="1" applyAlignment="1">
      <alignment horizontal="center" vertical="center" wrapText="1"/>
    </xf>
    <xf numFmtId="165" fontId="25" fillId="0" borderId="20" xfId="0" applyNumberFormat="1" applyFont="1" applyFill="1" applyBorder="1" applyAlignment="1">
      <alignment horizontal="center" vertical="center"/>
    </xf>
    <xf numFmtId="164" fontId="28" fillId="0" borderId="20" xfId="0" applyFont="1" applyFill="1" applyBorder="1" applyAlignment="1">
      <alignment horizontal="center" vertical="center" wrapText="1"/>
    </xf>
    <xf numFmtId="164" fontId="32" fillId="0" borderId="23" xfId="0" applyFont="1" applyFill="1" applyBorder="1" applyAlignment="1">
      <alignment horizontal="center" vertical="center"/>
    </xf>
    <xf numFmtId="164" fontId="32" fillId="0" borderId="25" xfId="0" applyFont="1" applyBorder="1" applyAlignment="1">
      <alignment horizontal="center" vertical="center"/>
    </xf>
    <xf numFmtId="164" fontId="0" fillId="0" borderId="33" xfId="0" applyFont="1" applyFill="1" applyBorder="1" applyAlignment="1">
      <alignment horizontal="center" vertical="center" wrapText="1"/>
    </xf>
    <xf numFmtId="164" fontId="0" fillId="0" borderId="34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20" xfId="0" applyBorder="1" applyAlignment="1">
      <alignment/>
    </xf>
    <xf numFmtId="164" fontId="25" fillId="0" borderId="0" xfId="0" applyFont="1" applyFill="1" applyBorder="1" applyAlignment="1">
      <alignment horizontal="center" vertical="center" wrapText="1"/>
    </xf>
    <xf numFmtId="165" fontId="25" fillId="0" borderId="21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76"/>
  <sheetViews>
    <sheetView tabSelected="1" workbookViewId="0" topLeftCell="A1">
      <selection activeCell="A2" sqref="A2:G114"/>
    </sheetView>
  </sheetViews>
  <sheetFormatPr defaultColWidth="9.00390625" defaultRowHeight="27" customHeight="1"/>
  <cols>
    <col min="1" max="1" width="22.125" style="1" customWidth="1"/>
    <col min="2" max="2" width="24.125" style="2" customWidth="1"/>
    <col min="3" max="3" width="28.25390625" style="3" customWidth="1"/>
    <col min="4" max="4" width="20.25390625" style="3" customWidth="1"/>
    <col min="5" max="5" width="27.875" style="3" customWidth="1"/>
    <col min="6" max="6" width="18.50390625" style="1" customWidth="1"/>
    <col min="7" max="7" width="16.125" style="1" customWidth="1"/>
    <col min="8" max="8" width="9.125" style="3" customWidth="1"/>
    <col min="9" max="9" width="14.75390625" style="3" customWidth="1"/>
    <col min="10" max="10" width="14.625" style="3" customWidth="1"/>
    <col min="11" max="12" width="9.125" style="3" customWidth="1"/>
    <col min="13" max="13" width="19.625" style="3" customWidth="1"/>
    <col min="14" max="14" width="10.75390625" style="3" customWidth="1"/>
    <col min="15" max="254" width="9.125" style="3" customWidth="1"/>
    <col min="255" max="16384" width="11.625" style="0" customWidth="1"/>
  </cols>
  <sheetData>
    <row r="1" spans="1:9" ht="72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/>
      <c r="I1" s="5"/>
    </row>
    <row r="2" spans="1:9" ht="23.25" customHeight="1">
      <c r="A2" s="6" t="s">
        <v>7</v>
      </c>
      <c r="B2" s="6" t="s">
        <v>8</v>
      </c>
      <c r="C2" s="6" t="s">
        <v>9</v>
      </c>
      <c r="D2" s="6">
        <v>136</v>
      </c>
      <c r="E2" s="6" t="s">
        <v>10</v>
      </c>
      <c r="F2" s="6" t="s">
        <v>11</v>
      </c>
      <c r="G2" s="6">
        <v>3</v>
      </c>
      <c r="H2" s="5"/>
      <c r="I2" s="5"/>
    </row>
    <row r="3" spans="1:9" ht="28.5" customHeight="1">
      <c r="A3" s="6" t="s">
        <v>12</v>
      </c>
      <c r="B3" s="6" t="s">
        <v>13</v>
      </c>
      <c r="C3" s="6" t="s">
        <v>9</v>
      </c>
      <c r="D3" s="6">
        <v>42</v>
      </c>
      <c r="E3" s="6" t="s">
        <v>14</v>
      </c>
      <c r="F3" s="6" t="s">
        <v>11</v>
      </c>
      <c r="G3" s="6">
        <v>2</v>
      </c>
      <c r="H3" s="5"/>
      <c r="I3" s="5"/>
    </row>
    <row r="4" spans="1:9" ht="28.5" customHeight="1">
      <c r="A4" s="6" t="s">
        <v>12</v>
      </c>
      <c r="B4" s="6" t="s">
        <v>15</v>
      </c>
      <c r="C4" s="6" t="s">
        <v>16</v>
      </c>
      <c r="D4" s="6">
        <v>11</v>
      </c>
      <c r="E4" s="6" t="s">
        <v>17</v>
      </c>
      <c r="F4" s="6" t="s">
        <v>11</v>
      </c>
      <c r="G4" s="6">
        <v>1</v>
      </c>
      <c r="H4" s="5"/>
      <c r="I4" s="5"/>
    </row>
    <row r="5" spans="1:9" ht="33.75" customHeight="1">
      <c r="A5" s="6" t="s">
        <v>12</v>
      </c>
      <c r="B5" s="6" t="s">
        <v>18</v>
      </c>
      <c r="C5" s="6" t="s">
        <v>19</v>
      </c>
      <c r="D5" s="6">
        <v>2</v>
      </c>
      <c r="E5" s="6" t="s">
        <v>20</v>
      </c>
      <c r="F5" s="6" t="s">
        <v>11</v>
      </c>
      <c r="G5" s="6">
        <v>2</v>
      </c>
      <c r="H5" s="5"/>
      <c r="I5" s="5"/>
    </row>
    <row r="6" spans="1:9" ht="32.25" customHeight="1">
      <c r="A6" s="6" t="s">
        <v>12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>
        <v>4</v>
      </c>
      <c r="H6" s="5"/>
      <c r="I6" s="5"/>
    </row>
    <row r="7" spans="1:9" ht="29.25" customHeight="1">
      <c r="A7" s="6" t="s">
        <v>12</v>
      </c>
      <c r="B7" s="6" t="s">
        <v>26</v>
      </c>
      <c r="C7" s="6" t="s">
        <v>27</v>
      </c>
      <c r="D7" s="6">
        <v>7</v>
      </c>
      <c r="E7" s="6" t="s">
        <v>28</v>
      </c>
      <c r="F7" s="6" t="s">
        <v>29</v>
      </c>
      <c r="G7" s="6">
        <v>2</v>
      </c>
      <c r="H7" s="5"/>
      <c r="I7" s="5"/>
    </row>
    <row r="8" spans="1:9" ht="28.5" customHeight="1">
      <c r="A8" s="6" t="s">
        <v>12</v>
      </c>
      <c r="B8" s="6" t="s">
        <v>30</v>
      </c>
      <c r="C8" s="6" t="s">
        <v>31</v>
      </c>
      <c r="D8" s="6">
        <v>129</v>
      </c>
      <c r="E8" s="6" t="s">
        <v>32</v>
      </c>
      <c r="F8" s="6" t="s">
        <v>29</v>
      </c>
      <c r="G8" s="6">
        <v>1</v>
      </c>
      <c r="H8" s="5"/>
      <c r="I8" s="5"/>
    </row>
    <row r="9" spans="1:9" ht="47.25" customHeight="1">
      <c r="A9" s="6" t="s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37</v>
      </c>
      <c r="G9" s="6">
        <v>3</v>
      </c>
      <c r="H9" s="5"/>
      <c r="I9" s="5"/>
    </row>
    <row r="10" spans="1:9" ht="29.25" customHeight="1">
      <c r="A10" s="6" t="s">
        <v>12</v>
      </c>
      <c r="B10" s="6" t="s">
        <v>38</v>
      </c>
      <c r="C10" s="6" t="s">
        <v>39</v>
      </c>
      <c r="D10" s="6">
        <v>36</v>
      </c>
      <c r="E10" s="6" t="s">
        <v>40</v>
      </c>
      <c r="F10" s="6" t="s">
        <v>37</v>
      </c>
      <c r="G10" s="6">
        <v>1</v>
      </c>
      <c r="H10" s="5"/>
      <c r="I10" s="5"/>
    </row>
    <row r="11" spans="1:9" ht="34.5" customHeight="1">
      <c r="A11" s="6" t="s">
        <v>12</v>
      </c>
      <c r="B11" s="6" t="s">
        <v>41</v>
      </c>
      <c r="C11" s="6" t="s">
        <v>42</v>
      </c>
      <c r="D11" s="6">
        <v>112</v>
      </c>
      <c r="E11" s="6" t="s">
        <v>17</v>
      </c>
      <c r="F11" s="6" t="s">
        <v>43</v>
      </c>
      <c r="G11" s="6">
        <v>1</v>
      </c>
      <c r="H11" s="5"/>
      <c r="I11" s="5"/>
    </row>
    <row r="12" spans="1:9" ht="31.5" customHeight="1">
      <c r="A12" s="6" t="s">
        <v>12</v>
      </c>
      <c r="B12" s="6" t="s">
        <v>44</v>
      </c>
      <c r="C12" s="6" t="s">
        <v>45</v>
      </c>
      <c r="D12" s="6">
        <v>7</v>
      </c>
      <c r="E12" s="6" t="s">
        <v>32</v>
      </c>
      <c r="F12" s="6" t="s">
        <v>43</v>
      </c>
      <c r="G12" s="6">
        <v>1</v>
      </c>
      <c r="H12" s="5"/>
      <c r="I12" s="5"/>
    </row>
    <row r="13" spans="1:9" ht="30.75" customHeight="1">
      <c r="A13" s="6" t="s">
        <v>12</v>
      </c>
      <c r="B13" s="6" t="s">
        <v>46</v>
      </c>
      <c r="C13" s="6" t="s">
        <v>22</v>
      </c>
      <c r="D13" s="6">
        <v>66</v>
      </c>
      <c r="E13" s="6" t="s">
        <v>17</v>
      </c>
      <c r="F13" s="6" t="s">
        <v>43</v>
      </c>
      <c r="G13" s="6">
        <v>1</v>
      </c>
      <c r="H13" s="5"/>
      <c r="I13" s="5"/>
    </row>
    <row r="14" spans="1:9" ht="29.25" customHeight="1">
      <c r="A14" s="6" t="s">
        <v>12</v>
      </c>
      <c r="B14" s="6" t="s">
        <v>47</v>
      </c>
      <c r="C14" s="6" t="s">
        <v>31</v>
      </c>
      <c r="D14" s="6">
        <v>50</v>
      </c>
      <c r="E14" s="6" t="s">
        <v>48</v>
      </c>
      <c r="F14" s="6" t="s">
        <v>43</v>
      </c>
      <c r="G14" s="6">
        <v>1</v>
      </c>
      <c r="H14" s="5"/>
      <c r="I14" s="5"/>
    </row>
    <row r="15" spans="1:9" ht="29.25" customHeight="1">
      <c r="A15" s="6" t="s">
        <v>12</v>
      </c>
      <c r="B15" s="6" t="s">
        <v>49</v>
      </c>
      <c r="C15" s="6" t="s">
        <v>50</v>
      </c>
      <c r="D15" s="6">
        <v>41</v>
      </c>
      <c r="E15" s="6" t="s">
        <v>51</v>
      </c>
      <c r="F15" s="6" t="s">
        <v>52</v>
      </c>
      <c r="G15" s="6">
        <v>1</v>
      </c>
      <c r="H15" s="5"/>
      <c r="I15" s="5"/>
    </row>
    <row r="16" spans="1:47" ht="29.25" customHeight="1">
      <c r="A16" s="6" t="s">
        <v>12</v>
      </c>
      <c r="B16" s="6" t="s">
        <v>53</v>
      </c>
      <c r="C16" s="6" t="s">
        <v>54</v>
      </c>
      <c r="D16" s="6">
        <v>52</v>
      </c>
      <c r="E16" s="6" t="s">
        <v>55</v>
      </c>
      <c r="F16" s="6" t="s">
        <v>52</v>
      </c>
      <c r="G16" s="6">
        <v>2</v>
      </c>
      <c r="H16" s="5"/>
      <c r="I16" s="5"/>
      <c r="AP16" s="7"/>
      <c r="AQ16" s="7"/>
      <c r="AR16" s="7"/>
      <c r="AS16" s="7"/>
      <c r="AT16" s="7"/>
      <c r="AU16" s="7"/>
    </row>
    <row r="17" spans="1:47" ht="43.5" customHeight="1">
      <c r="A17" s="6" t="s">
        <v>12</v>
      </c>
      <c r="B17" s="6" t="s">
        <v>56</v>
      </c>
      <c r="C17" s="6" t="s">
        <v>57</v>
      </c>
      <c r="D17" s="6" t="s">
        <v>58</v>
      </c>
      <c r="E17" s="6" t="s">
        <v>59</v>
      </c>
      <c r="F17" s="6" t="s">
        <v>60</v>
      </c>
      <c r="G17" s="6">
        <v>2</v>
      </c>
      <c r="H17" s="5"/>
      <c r="I17" s="5"/>
      <c r="AP17" s="7"/>
      <c r="AQ17" s="7"/>
      <c r="AR17" s="7"/>
      <c r="AS17" s="7"/>
      <c r="AT17" s="7"/>
      <c r="AU17" s="7"/>
    </row>
    <row r="18" spans="1:47" ht="28.5" customHeight="1">
      <c r="A18" s="6" t="s">
        <v>12</v>
      </c>
      <c r="B18" s="6" t="s">
        <v>61</v>
      </c>
      <c r="C18" s="6" t="s">
        <v>62</v>
      </c>
      <c r="D18" s="6">
        <v>38</v>
      </c>
      <c r="E18" s="6" t="s">
        <v>63</v>
      </c>
      <c r="F18" s="6" t="s">
        <v>64</v>
      </c>
      <c r="G18" s="6">
        <v>1</v>
      </c>
      <c r="H18" s="5"/>
      <c r="I18" s="5"/>
      <c r="AP18" s="7"/>
      <c r="AQ18" s="7"/>
      <c r="AR18" s="7"/>
      <c r="AS18" s="7"/>
      <c r="AT18" s="7"/>
      <c r="AU18" s="7"/>
    </row>
    <row r="19" spans="1:47" ht="41.25" customHeight="1">
      <c r="A19" s="6" t="s">
        <v>12</v>
      </c>
      <c r="B19" s="6" t="s">
        <v>65</v>
      </c>
      <c r="C19" s="6" t="s">
        <v>66</v>
      </c>
      <c r="D19" s="6" t="s">
        <v>67</v>
      </c>
      <c r="E19" s="6" t="s">
        <v>68</v>
      </c>
      <c r="F19" s="6" t="s">
        <v>69</v>
      </c>
      <c r="G19" s="6">
        <v>7</v>
      </c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AP19" s="7"/>
      <c r="AQ19" s="7"/>
      <c r="AR19" s="7"/>
      <c r="AS19" s="7"/>
      <c r="AT19" s="7"/>
      <c r="AU19" s="7"/>
    </row>
    <row r="20" spans="1:21" ht="31.5" customHeight="1">
      <c r="A20" s="6" t="s">
        <v>12</v>
      </c>
      <c r="B20" s="6" t="s">
        <v>70</v>
      </c>
      <c r="C20" s="6" t="s">
        <v>71</v>
      </c>
      <c r="D20" s="6" t="s">
        <v>72</v>
      </c>
      <c r="E20" s="6" t="s">
        <v>73</v>
      </c>
      <c r="F20" s="6" t="s">
        <v>69</v>
      </c>
      <c r="G20" s="6">
        <v>2</v>
      </c>
      <c r="H20" s="8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30.75" customHeight="1">
      <c r="A21" s="6" t="s">
        <v>12</v>
      </c>
      <c r="B21" s="6" t="s">
        <v>74</v>
      </c>
      <c r="C21" s="6" t="s">
        <v>31</v>
      </c>
      <c r="D21" s="6" t="s">
        <v>75</v>
      </c>
      <c r="E21" s="6" t="s">
        <v>76</v>
      </c>
      <c r="F21" s="6" t="s">
        <v>77</v>
      </c>
      <c r="G21" s="6">
        <v>1</v>
      </c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32.25" customHeight="1">
      <c r="A22" s="6" t="s">
        <v>12</v>
      </c>
      <c r="B22" s="6" t="s">
        <v>78</v>
      </c>
      <c r="C22" s="6" t="s">
        <v>9</v>
      </c>
      <c r="D22" s="6" t="s">
        <v>79</v>
      </c>
      <c r="E22" s="6" t="s">
        <v>48</v>
      </c>
      <c r="F22" s="6" t="s">
        <v>80</v>
      </c>
      <c r="G22" s="6">
        <v>1</v>
      </c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30.75" customHeight="1">
      <c r="A23" s="6" t="s">
        <v>12</v>
      </c>
      <c r="B23" s="6" t="s">
        <v>81</v>
      </c>
      <c r="C23" s="6" t="s">
        <v>82</v>
      </c>
      <c r="D23" s="6" t="s">
        <v>83</v>
      </c>
      <c r="E23" s="6" t="s">
        <v>84</v>
      </c>
      <c r="F23" s="6" t="s">
        <v>80</v>
      </c>
      <c r="G23" s="6">
        <v>1</v>
      </c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33" customHeight="1">
      <c r="A24" s="6" t="s">
        <v>12</v>
      </c>
      <c r="B24" s="6" t="s">
        <v>85</v>
      </c>
      <c r="C24" s="6" t="s">
        <v>82</v>
      </c>
      <c r="D24" s="6" t="s">
        <v>86</v>
      </c>
      <c r="E24" s="6" t="s">
        <v>87</v>
      </c>
      <c r="F24" s="6" t="s">
        <v>80</v>
      </c>
      <c r="G24" s="6">
        <v>1</v>
      </c>
      <c r="H24" s="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30" customHeight="1">
      <c r="A25" s="6" t="s">
        <v>12</v>
      </c>
      <c r="B25" s="6" t="s">
        <v>88</v>
      </c>
      <c r="C25" s="6" t="s">
        <v>89</v>
      </c>
      <c r="D25" s="6">
        <v>37</v>
      </c>
      <c r="E25" s="6" t="s">
        <v>17</v>
      </c>
      <c r="F25" s="6" t="s">
        <v>80</v>
      </c>
      <c r="G25" s="6">
        <v>1</v>
      </c>
      <c r="H25" s="8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30" customHeight="1">
      <c r="A26" s="6" t="s">
        <v>12</v>
      </c>
      <c r="B26" s="6" t="s">
        <v>90</v>
      </c>
      <c r="C26" s="6" t="s">
        <v>91</v>
      </c>
      <c r="D26" s="6">
        <v>226</v>
      </c>
      <c r="E26" s="6" t="s">
        <v>92</v>
      </c>
      <c r="F26" s="6" t="s">
        <v>93</v>
      </c>
      <c r="G26" s="6">
        <v>1</v>
      </c>
      <c r="H26" s="8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27" customHeight="1">
      <c r="A27" s="6" t="s">
        <v>94</v>
      </c>
      <c r="B27" s="6" t="s">
        <v>95</v>
      </c>
      <c r="C27" s="6" t="s">
        <v>96</v>
      </c>
      <c r="D27" s="6" t="s">
        <v>97</v>
      </c>
      <c r="E27" s="6" t="s">
        <v>63</v>
      </c>
      <c r="F27" s="6" t="s">
        <v>98</v>
      </c>
      <c r="G27" s="6">
        <v>1</v>
      </c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31.5" customHeight="1">
      <c r="A28" s="6" t="s">
        <v>12</v>
      </c>
      <c r="B28" s="6" t="s">
        <v>99</v>
      </c>
      <c r="C28" s="6" t="s">
        <v>100</v>
      </c>
      <c r="D28" s="6">
        <v>35</v>
      </c>
      <c r="E28" s="6" t="s">
        <v>87</v>
      </c>
      <c r="F28" s="6" t="s">
        <v>101</v>
      </c>
      <c r="G28" s="6">
        <v>1</v>
      </c>
      <c r="H28" s="8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30" customHeight="1">
      <c r="A29" s="6" t="s">
        <v>12</v>
      </c>
      <c r="B29" s="6" t="s">
        <v>102</v>
      </c>
      <c r="C29" s="6" t="s">
        <v>103</v>
      </c>
      <c r="D29" s="6">
        <v>6</v>
      </c>
      <c r="E29" s="6" t="s">
        <v>104</v>
      </c>
      <c r="F29" s="6" t="s">
        <v>105</v>
      </c>
      <c r="G29" s="6">
        <v>1</v>
      </c>
      <c r="H29" s="8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30" customHeight="1">
      <c r="A30" s="6" t="s">
        <v>12</v>
      </c>
      <c r="B30" s="6" t="s">
        <v>106</v>
      </c>
      <c r="C30" s="6" t="s">
        <v>107</v>
      </c>
      <c r="D30" s="6" t="s">
        <v>107</v>
      </c>
      <c r="E30" s="6" t="s">
        <v>108</v>
      </c>
      <c r="F30" s="6" t="s">
        <v>109</v>
      </c>
      <c r="G30" s="6">
        <v>1</v>
      </c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27.75" customHeight="1">
      <c r="A31" s="6" t="s">
        <v>12</v>
      </c>
      <c r="B31" s="6" t="s">
        <v>110</v>
      </c>
      <c r="C31" s="6" t="s">
        <v>111</v>
      </c>
      <c r="D31" s="6">
        <v>27</v>
      </c>
      <c r="E31" s="6" t="s">
        <v>32</v>
      </c>
      <c r="F31" s="6" t="s">
        <v>112</v>
      </c>
      <c r="G31" s="6">
        <v>1</v>
      </c>
      <c r="H31" s="8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48" customHeight="1">
      <c r="A32" s="6" t="s">
        <v>12</v>
      </c>
      <c r="B32" s="6" t="s">
        <v>113</v>
      </c>
      <c r="C32" s="6" t="s">
        <v>62</v>
      </c>
      <c r="D32" s="6">
        <v>68</v>
      </c>
      <c r="E32" s="6" t="s">
        <v>114</v>
      </c>
      <c r="F32" s="6" t="s">
        <v>115</v>
      </c>
      <c r="G32" s="6">
        <v>1</v>
      </c>
      <c r="H32" s="8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27" customHeight="1" hidden="1">
      <c r="A33" s="10"/>
      <c r="B33" s="6"/>
      <c r="C33" s="10"/>
      <c r="D33" s="10"/>
      <c r="E33" s="10"/>
      <c r="F33" s="10"/>
      <c r="G33" s="6"/>
      <c r="H33" s="8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7" customHeight="1" hidden="1">
      <c r="A34" s="10"/>
      <c r="B34" s="6"/>
      <c r="C34" s="10"/>
      <c r="D34" s="10"/>
      <c r="E34" s="10"/>
      <c r="F34" s="10"/>
      <c r="G34" s="6"/>
      <c r="H34" s="8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27" customHeight="1" hidden="1">
      <c r="A35" s="10"/>
      <c r="B35" s="6"/>
      <c r="C35" s="10"/>
      <c r="D35" s="10"/>
      <c r="E35" s="10"/>
      <c r="F35" s="10"/>
      <c r="G35" s="6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27" customHeight="1" hidden="1">
      <c r="A36" s="10"/>
      <c r="B36" s="6"/>
      <c r="C36" s="10"/>
      <c r="D36" s="10"/>
      <c r="E36" s="10"/>
      <c r="F36" s="10"/>
      <c r="G36" s="6"/>
      <c r="H36" s="8"/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27" customHeight="1" hidden="1">
      <c r="A37" s="6"/>
      <c r="B37" s="6"/>
      <c r="C37" s="10"/>
      <c r="D37" s="10"/>
      <c r="E37" s="10"/>
      <c r="F37" s="10"/>
      <c r="G37" s="6"/>
      <c r="H37" s="8"/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31.5" customHeight="1">
      <c r="A38" s="6" t="s">
        <v>12</v>
      </c>
      <c r="B38" s="6" t="s">
        <v>116</v>
      </c>
      <c r="C38" s="6" t="s">
        <v>31</v>
      </c>
      <c r="D38" s="6">
        <v>99</v>
      </c>
      <c r="E38" s="6" t="s">
        <v>117</v>
      </c>
      <c r="F38" s="6" t="s">
        <v>118</v>
      </c>
      <c r="G38" s="6">
        <v>2</v>
      </c>
      <c r="H38" s="8"/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9.25" customHeight="1">
      <c r="A39" s="6" t="s">
        <v>12</v>
      </c>
      <c r="B39" s="6" t="s">
        <v>119</v>
      </c>
      <c r="C39" s="6" t="s">
        <v>9</v>
      </c>
      <c r="D39" s="6" t="s">
        <v>120</v>
      </c>
      <c r="E39" s="6" t="s">
        <v>121</v>
      </c>
      <c r="F39" s="6" t="s">
        <v>122</v>
      </c>
      <c r="G39" s="6">
        <v>3</v>
      </c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30" customHeight="1">
      <c r="A40" s="6" t="s">
        <v>12</v>
      </c>
      <c r="B40" s="6" t="s">
        <v>123</v>
      </c>
      <c r="C40" s="6" t="s">
        <v>89</v>
      </c>
      <c r="D40" s="6">
        <v>13</v>
      </c>
      <c r="E40" s="6" t="s">
        <v>32</v>
      </c>
      <c r="F40" s="6" t="s">
        <v>124</v>
      </c>
      <c r="G40" s="6">
        <v>1</v>
      </c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29.25" customHeight="1">
      <c r="A41" s="6" t="s">
        <v>12</v>
      </c>
      <c r="B41" s="6" t="s">
        <v>125</v>
      </c>
      <c r="C41" s="6" t="s">
        <v>126</v>
      </c>
      <c r="D41" s="6">
        <v>39</v>
      </c>
      <c r="E41" s="6" t="s">
        <v>127</v>
      </c>
      <c r="F41" s="6" t="s">
        <v>124</v>
      </c>
      <c r="G41" s="6">
        <v>2</v>
      </c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57.75" customHeight="1">
      <c r="A42" s="6" t="s">
        <v>12</v>
      </c>
      <c r="B42" s="6" t="s">
        <v>128</v>
      </c>
      <c r="C42" s="6" t="s">
        <v>129</v>
      </c>
      <c r="D42" s="6">
        <v>82</v>
      </c>
      <c r="E42" s="6" t="s">
        <v>130</v>
      </c>
      <c r="F42" s="6" t="s">
        <v>131</v>
      </c>
      <c r="G42" s="6">
        <v>1</v>
      </c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49.5" customHeight="1">
      <c r="A43" s="6" t="s">
        <v>12</v>
      </c>
      <c r="B43" s="6" t="s">
        <v>128</v>
      </c>
      <c r="C43" s="6" t="s">
        <v>129</v>
      </c>
      <c r="D43" s="6">
        <v>62</v>
      </c>
      <c r="E43" s="6" t="s">
        <v>132</v>
      </c>
      <c r="F43" s="6" t="s">
        <v>131</v>
      </c>
      <c r="G43" s="6">
        <v>2</v>
      </c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35.25" customHeight="1">
      <c r="A44" s="6" t="s">
        <v>133</v>
      </c>
      <c r="B44" s="6" t="s">
        <v>134</v>
      </c>
      <c r="C44" s="6" t="s">
        <v>135</v>
      </c>
      <c r="D44" s="6">
        <v>20</v>
      </c>
      <c r="E44" s="6" t="s">
        <v>136</v>
      </c>
      <c r="F44" s="6" t="s">
        <v>137</v>
      </c>
      <c r="G44" s="6">
        <v>3</v>
      </c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49.5" customHeight="1">
      <c r="A45" s="6" t="s">
        <v>7</v>
      </c>
      <c r="B45" s="6" t="s">
        <v>138</v>
      </c>
      <c r="C45" s="6" t="s">
        <v>82</v>
      </c>
      <c r="D45" s="6">
        <v>329</v>
      </c>
      <c r="E45" s="6" t="s">
        <v>136</v>
      </c>
      <c r="F45" s="6" t="s">
        <v>137</v>
      </c>
      <c r="G45" s="6">
        <v>3</v>
      </c>
      <c r="H45" s="8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31.5" customHeight="1">
      <c r="A46" s="6" t="s">
        <v>12</v>
      </c>
      <c r="B46" s="6" t="s">
        <v>139</v>
      </c>
      <c r="C46" s="6" t="s">
        <v>9</v>
      </c>
      <c r="D46" s="6">
        <v>90</v>
      </c>
      <c r="E46" s="6" t="s">
        <v>140</v>
      </c>
      <c r="F46" s="6" t="s">
        <v>137</v>
      </c>
      <c r="G46" s="6">
        <v>3</v>
      </c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33.75" customHeight="1">
      <c r="A47" s="6" t="s">
        <v>12</v>
      </c>
      <c r="B47" s="6" t="s">
        <v>141</v>
      </c>
      <c r="C47" s="6" t="s">
        <v>142</v>
      </c>
      <c r="D47" s="6" t="s">
        <v>143</v>
      </c>
      <c r="E47" s="6" t="s">
        <v>144</v>
      </c>
      <c r="F47" s="6" t="s">
        <v>145</v>
      </c>
      <c r="G47" s="6">
        <v>2</v>
      </c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34.5" customHeight="1">
      <c r="A48" s="6" t="s">
        <v>12</v>
      </c>
      <c r="B48" s="6" t="s">
        <v>146</v>
      </c>
      <c r="C48" s="6" t="s">
        <v>147</v>
      </c>
      <c r="D48" s="6">
        <v>121</v>
      </c>
      <c r="E48" s="6" t="s">
        <v>108</v>
      </c>
      <c r="F48" s="6" t="s">
        <v>148</v>
      </c>
      <c r="G48" s="6">
        <v>1</v>
      </c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33.75" customHeight="1">
      <c r="A49" s="6" t="s">
        <v>12</v>
      </c>
      <c r="B49" s="6" t="s">
        <v>149</v>
      </c>
      <c r="C49" s="6" t="s">
        <v>147</v>
      </c>
      <c r="D49" s="6">
        <v>51</v>
      </c>
      <c r="E49" s="6" t="s">
        <v>114</v>
      </c>
      <c r="F49" s="6" t="s">
        <v>148</v>
      </c>
      <c r="G49" s="6">
        <v>1</v>
      </c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37.5" customHeight="1">
      <c r="A50" s="6" t="s">
        <v>133</v>
      </c>
      <c r="B50" s="6" t="s">
        <v>150</v>
      </c>
      <c r="C50" s="6" t="s">
        <v>151</v>
      </c>
      <c r="D50" s="6">
        <v>64</v>
      </c>
      <c r="E50" s="6" t="s">
        <v>32</v>
      </c>
      <c r="F50" s="6" t="s">
        <v>152</v>
      </c>
      <c r="G50" s="6">
        <v>1</v>
      </c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36" customHeight="1">
      <c r="A51" s="6" t="s">
        <v>12</v>
      </c>
      <c r="B51" s="6" t="s">
        <v>153</v>
      </c>
      <c r="C51" s="6" t="s">
        <v>57</v>
      </c>
      <c r="D51" s="6">
        <v>72</v>
      </c>
      <c r="E51" s="6" t="s">
        <v>63</v>
      </c>
      <c r="F51" s="6" t="s">
        <v>154</v>
      </c>
      <c r="G51" s="6">
        <v>1</v>
      </c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33" customHeight="1">
      <c r="A52" s="6" t="s">
        <v>12</v>
      </c>
      <c r="B52" s="6" t="s">
        <v>155</v>
      </c>
      <c r="C52" s="6" t="s">
        <v>9</v>
      </c>
      <c r="D52" s="6" t="s">
        <v>156</v>
      </c>
      <c r="E52" s="6" t="s">
        <v>136</v>
      </c>
      <c r="F52" s="6" t="s">
        <v>157</v>
      </c>
      <c r="G52" s="6">
        <v>3</v>
      </c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33.75" customHeight="1">
      <c r="A53" s="6" t="s">
        <v>12</v>
      </c>
      <c r="B53" s="6" t="s">
        <v>158</v>
      </c>
      <c r="C53" s="6" t="s">
        <v>159</v>
      </c>
      <c r="D53" s="6" t="s">
        <v>160</v>
      </c>
      <c r="E53" s="6" t="s">
        <v>161</v>
      </c>
      <c r="F53" s="6" t="s">
        <v>162</v>
      </c>
      <c r="G53" s="6">
        <v>21</v>
      </c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34.5" customHeight="1">
      <c r="A54" s="6" t="s">
        <v>12</v>
      </c>
      <c r="B54" s="6" t="s">
        <v>163</v>
      </c>
      <c r="C54" s="6" t="s">
        <v>164</v>
      </c>
      <c r="D54" s="6" t="s">
        <v>165</v>
      </c>
      <c r="E54" s="6" t="s">
        <v>166</v>
      </c>
      <c r="F54" s="6" t="s">
        <v>167</v>
      </c>
      <c r="G54" s="6">
        <v>4</v>
      </c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42" customHeight="1">
      <c r="A55" s="6" t="s">
        <v>12</v>
      </c>
      <c r="B55" s="6" t="s">
        <v>168</v>
      </c>
      <c r="C55" s="6" t="s">
        <v>89</v>
      </c>
      <c r="D55" s="6">
        <v>50</v>
      </c>
      <c r="E55" s="6" t="s">
        <v>32</v>
      </c>
      <c r="F55" s="6" t="s">
        <v>169</v>
      </c>
      <c r="G55" s="6">
        <v>1</v>
      </c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47.25" customHeight="1">
      <c r="A56" s="6" t="s">
        <v>12</v>
      </c>
      <c r="B56" s="6" t="s">
        <v>170</v>
      </c>
      <c r="C56" s="6" t="s">
        <v>82</v>
      </c>
      <c r="D56" s="6" t="s">
        <v>171</v>
      </c>
      <c r="E56" s="6" t="s">
        <v>172</v>
      </c>
      <c r="F56" s="6" t="s">
        <v>173</v>
      </c>
      <c r="G56" s="6">
        <v>35</v>
      </c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33.75" customHeight="1">
      <c r="A57" s="6" t="s">
        <v>12</v>
      </c>
      <c r="B57" s="6" t="s">
        <v>174</v>
      </c>
      <c r="C57" s="6" t="s">
        <v>111</v>
      </c>
      <c r="D57" s="6">
        <v>47</v>
      </c>
      <c r="E57" s="6" t="s">
        <v>32</v>
      </c>
      <c r="F57" s="6" t="s">
        <v>173</v>
      </c>
      <c r="G57" s="6">
        <v>1</v>
      </c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29.25" customHeight="1">
      <c r="A58" s="6" t="s">
        <v>12</v>
      </c>
      <c r="B58" s="6" t="s">
        <v>175</v>
      </c>
      <c r="C58" s="6" t="s">
        <v>176</v>
      </c>
      <c r="D58" s="6" t="s">
        <v>177</v>
      </c>
      <c r="E58" s="6" t="s">
        <v>178</v>
      </c>
      <c r="F58" s="6" t="s">
        <v>179</v>
      </c>
      <c r="G58" s="6">
        <v>2</v>
      </c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30.75" customHeight="1">
      <c r="A59" s="6" t="s">
        <v>12</v>
      </c>
      <c r="B59" s="6" t="s">
        <v>180</v>
      </c>
      <c r="C59" s="6" t="s">
        <v>181</v>
      </c>
      <c r="D59" s="6">
        <v>1</v>
      </c>
      <c r="E59" s="6" t="s">
        <v>182</v>
      </c>
      <c r="F59" s="6" t="s">
        <v>179</v>
      </c>
      <c r="G59" s="6">
        <v>2</v>
      </c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31.5" customHeight="1">
      <c r="A60" s="6" t="s">
        <v>12</v>
      </c>
      <c r="B60" s="6" t="s">
        <v>183</v>
      </c>
      <c r="C60" s="6" t="s">
        <v>184</v>
      </c>
      <c r="D60" s="6" t="s">
        <v>185</v>
      </c>
      <c r="E60" s="6" t="s">
        <v>186</v>
      </c>
      <c r="F60" s="6" t="s">
        <v>179</v>
      </c>
      <c r="G60" s="6">
        <v>13</v>
      </c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36" customHeight="1">
      <c r="A61" s="6" t="s">
        <v>12</v>
      </c>
      <c r="B61" s="6" t="s">
        <v>187</v>
      </c>
      <c r="C61" s="6" t="s">
        <v>188</v>
      </c>
      <c r="D61" s="6">
        <v>15</v>
      </c>
      <c r="E61" s="6" t="s">
        <v>132</v>
      </c>
      <c r="F61" s="6" t="s">
        <v>189</v>
      </c>
      <c r="G61" s="6">
        <v>2</v>
      </c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34.5" customHeight="1">
      <c r="A62" s="6" t="s">
        <v>12</v>
      </c>
      <c r="B62" s="6" t="s">
        <v>190</v>
      </c>
      <c r="C62" s="6" t="s">
        <v>191</v>
      </c>
      <c r="D62" s="6">
        <v>10</v>
      </c>
      <c r="E62" s="6" t="s">
        <v>192</v>
      </c>
      <c r="F62" s="6" t="s">
        <v>193</v>
      </c>
      <c r="G62" s="6">
        <v>4</v>
      </c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38.25" customHeight="1">
      <c r="A63" s="6" t="s">
        <v>12</v>
      </c>
      <c r="B63" s="6" t="s">
        <v>194</v>
      </c>
      <c r="C63" s="6" t="s">
        <v>184</v>
      </c>
      <c r="D63" s="6" t="s">
        <v>195</v>
      </c>
      <c r="E63" s="6" t="s">
        <v>196</v>
      </c>
      <c r="F63" s="6" t="s">
        <v>193</v>
      </c>
      <c r="G63" s="6">
        <v>20</v>
      </c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35.25" customHeight="1">
      <c r="A64" s="6" t="s">
        <v>12</v>
      </c>
      <c r="B64" s="6" t="s">
        <v>197</v>
      </c>
      <c r="C64" s="6" t="s">
        <v>198</v>
      </c>
      <c r="D64" s="6">
        <v>35</v>
      </c>
      <c r="E64" s="6" t="s">
        <v>132</v>
      </c>
      <c r="F64" s="6" t="s">
        <v>193</v>
      </c>
      <c r="G64" s="6">
        <v>2</v>
      </c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54" customHeight="1">
      <c r="A65" s="6" t="s">
        <v>12</v>
      </c>
      <c r="B65" s="6" t="s">
        <v>199</v>
      </c>
      <c r="C65" s="6" t="s">
        <v>200</v>
      </c>
      <c r="D65" s="6" t="s">
        <v>201</v>
      </c>
      <c r="E65" s="6" t="s">
        <v>202</v>
      </c>
      <c r="F65" s="6" t="s">
        <v>203</v>
      </c>
      <c r="G65" s="6">
        <v>4</v>
      </c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33" customHeight="1">
      <c r="A66" s="6" t="s">
        <v>12</v>
      </c>
      <c r="B66" s="6" t="s">
        <v>204</v>
      </c>
      <c r="C66" s="6" t="s">
        <v>82</v>
      </c>
      <c r="D66" s="6">
        <v>333</v>
      </c>
      <c r="E66" s="6" t="s">
        <v>205</v>
      </c>
      <c r="F66" s="6" t="s">
        <v>206</v>
      </c>
      <c r="G66" s="6">
        <v>2</v>
      </c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31.5" customHeight="1">
      <c r="A67" s="6" t="s">
        <v>12</v>
      </c>
      <c r="B67" s="6" t="s">
        <v>207</v>
      </c>
      <c r="C67" s="6" t="s">
        <v>208</v>
      </c>
      <c r="D67" s="6">
        <v>18</v>
      </c>
      <c r="E67" s="6" t="s">
        <v>209</v>
      </c>
      <c r="F67" s="6" t="s">
        <v>210</v>
      </c>
      <c r="G67" s="6">
        <v>4</v>
      </c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6" ht="30" customHeight="1">
      <c r="A68" s="6" t="s">
        <v>12</v>
      </c>
      <c r="B68" s="6" t="s">
        <v>211</v>
      </c>
      <c r="C68" s="6" t="s">
        <v>129</v>
      </c>
      <c r="D68" s="6">
        <v>107</v>
      </c>
      <c r="E68" s="6" t="s">
        <v>212</v>
      </c>
      <c r="F68" s="6" t="s">
        <v>213</v>
      </c>
      <c r="G68" s="6">
        <v>6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8.5" customHeight="1">
      <c r="A69" s="6" t="s">
        <v>12</v>
      </c>
      <c r="B69" s="6" t="s">
        <v>214</v>
      </c>
      <c r="C69" s="6" t="s">
        <v>215</v>
      </c>
      <c r="D69" s="6">
        <v>1</v>
      </c>
      <c r="E69" s="6" t="s">
        <v>92</v>
      </c>
      <c r="F69" s="6" t="s">
        <v>216</v>
      </c>
      <c r="G69" s="6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0" customHeight="1">
      <c r="A70" s="6" t="s">
        <v>12</v>
      </c>
      <c r="B70" s="6" t="s">
        <v>217</v>
      </c>
      <c r="C70" s="6" t="s">
        <v>91</v>
      </c>
      <c r="D70" s="6" t="s">
        <v>218</v>
      </c>
      <c r="E70" s="6" t="s">
        <v>114</v>
      </c>
      <c r="F70" s="6" t="s">
        <v>216</v>
      </c>
      <c r="G70" s="6">
        <v>1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1.5" customHeight="1">
      <c r="A71" s="6" t="s">
        <v>12</v>
      </c>
      <c r="B71" s="6" t="s">
        <v>170</v>
      </c>
      <c r="C71" s="6" t="s">
        <v>82</v>
      </c>
      <c r="D71" s="6" t="s">
        <v>219</v>
      </c>
      <c r="E71" s="6" t="s">
        <v>220</v>
      </c>
      <c r="F71" s="6" t="s">
        <v>216</v>
      </c>
      <c r="G71" s="6">
        <v>2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7" ht="33" customHeight="1">
      <c r="A72" s="6" t="s">
        <v>12</v>
      </c>
      <c r="B72" s="6" t="s">
        <v>221</v>
      </c>
      <c r="C72" s="6" t="s">
        <v>222</v>
      </c>
      <c r="D72" s="6">
        <v>4</v>
      </c>
      <c r="E72" s="6" t="s">
        <v>17</v>
      </c>
      <c r="F72" s="6" t="s">
        <v>216</v>
      </c>
      <c r="G72" s="6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32.25" customHeight="1">
      <c r="A73" s="6" t="s">
        <v>12</v>
      </c>
      <c r="B73" s="6" t="s">
        <v>223</v>
      </c>
      <c r="C73" s="6" t="s">
        <v>184</v>
      </c>
      <c r="D73" s="6" t="s">
        <v>224</v>
      </c>
      <c r="E73" s="6" t="s">
        <v>32</v>
      </c>
      <c r="F73" s="6" t="s">
        <v>225</v>
      </c>
      <c r="G73" s="6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41.25" customHeight="1">
      <c r="A74" s="6" t="s">
        <v>12</v>
      </c>
      <c r="B74" s="6" t="s">
        <v>226</v>
      </c>
      <c r="C74" s="6" t="s">
        <v>129</v>
      </c>
      <c r="D74" s="6" t="s">
        <v>227</v>
      </c>
      <c r="E74" s="6" t="s">
        <v>32</v>
      </c>
      <c r="F74" s="6" t="s">
        <v>225</v>
      </c>
      <c r="G74" s="6" t="s">
        <v>228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34.5" customHeight="1">
      <c r="A75" s="6" t="s">
        <v>12</v>
      </c>
      <c r="B75" s="6" t="s">
        <v>229</v>
      </c>
      <c r="C75" s="6" t="s">
        <v>159</v>
      </c>
      <c r="D75" s="6">
        <v>239</v>
      </c>
      <c r="E75" s="6" t="s">
        <v>51</v>
      </c>
      <c r="F75" s="6" t="s">
        <v>225</v>
      </c>
      <c r="G75" s="6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1" ht="34.5" customHeight="1">
      <c r="A76" s="6" t="s">
        <v>12</v>
      </c>
      <c r="B76" s="6" t="s">
        <v>230</v>
      </c>
      <c r="C76" s="6" t="s">
        <v>19</v>
      </c>
      <c r="D76" s="6">
        <v>46</v>
      </c>
      <c r="E76" s="6" t="s">
        <v>231</v>
      </c>
      <c r="F76" s="6" t="s">
        <v>232</v>
      </c>
      <c r="G76" s="6">
        <v>1</v>
      </c>
      <c r="H76" s="9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36" customHeight="1">
      <c r="A77" s="6" t="s">
        <v>12</v>
      </c>
      <c r="B77" s="6" t="s">
        <v>233</v>
      </c>
      <c r="C77" s="6" t="s">
        <v>9</v>
      </c>
      <c r="D77" s="6">
        <v>138</v>
      </c>
      <c r="E77" s="6" t="s">
        <v>32</v>
      </c>
      <c r="F77" s="6" t="s">
        <v>232</v>
      </c>
      <c r="G77" s="6">
        <v>1</v>
      </c>
      <c r="H77" s="9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34.5" customHeight="1">
      <c r="A78" s="6" t="s">
        <v>12</v>
      </c>
      <c r="B78" s="6" t="s">
        <v>234</v>
      </c>
      <c r="C78" s="6" t="s">
        <v>235</v>
      </c>
      <c r="D78" s="6" t="s">
        <v>236</v>
      </c>
      <c r="E78" s="6" t="s">
        <v>51</v>
      </c>
      <c r="F78" s="6" t="s">
        <v>232</v>
      </c>
      <c r="G78" s="6">
        <v>1</v>
      </c>
      <c r="H78" s="11"/>
      <c r="I78" s="11"/>
      <c r="J78" s="11"/>
      <c r="K78" s="11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57.75" customHeight="1">
      <c r="A79" s="6" t="s">
        <v>12</v>
      </c>
      <c r="B79" s="6" t="s">
        <v>237</v>
      </c>
      <c r="C79" s="6" t="s">
        <v>238</v>
      </c>
      <c r="D79" s="6" t="s">
        <v>239</v>
      </c>
      <c r="E79" s="6" t="s">
        <v>240</v>
      </c>
      <c r="F79" s="6" t="s">
        <v>232</v>
      </c>
      <c r="G79" s="6">
        <v>2</v>
      </c>
      <c r="H79" s="11"/>
      <c r="I79" s="11"/>
      <c r="J79" s="11"/>
      <c r="K79" s="11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36.75" customHeight="1">
      <c r="A80" s="6" t="s">
        <v>12</v>
      </c>
      <c r="B80" s="6" t="s">
        <v>241</v>
      </c>
      <c r="C80" s="6" t="s">
        <v>242</v>
      </c>
      <c r="D80" s="6"/>
      <c r="E80" s="6" t="s">
        <v>63</v>
      </c>
      <c r="F80" s="6" t="s">
        <v>232</v>
      </c>
      <c r="G80" s="6">
        <v>1</v>
      </c>
      <c r="H80" s="11"/>
      <c r="I80" s="11"/>
      <c r="J80" s="11"/>
      <c r="K80" s="11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34.5" customHeight="1">
      <c r="A81" s="6" t="s">
        <v>12</v>
      </c>
      <c r="B81" s="6" t="s">
        <v>243</v>
      </c>
      <c r="C81" s="6" t="s">
        <v>71</v>
      </c>
      <c r="D81" s="6">
        <v>36</v>
      </c>
      <c r="E81" s="6" t="s">
        <v>87</v>
      </c>
      <c r="F81" s="6" t="s">
        <v>232</v>
      </c>
      <c r="G81" s="6">
        <v>1</v>
      </c>
      <c r="H81" s="11"/>
      <c r="I81" s="11"/>
      <c r="J81" s="11"/>
      <c r="K81" s="11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45" customHeight="1">
      <c r="A82" s="6" t="s">
        <v>12</v>
      </c>
      <c r="B82" s="6" t="s">
        <v>244</v>
      </c>
      <c r="C82" s="6" t="s">
        <v>245</v>
      </c>
      <c r="D82" s="6" t="s">
        <v>246</v>
      </c>
      <c r="E82" s="6" t="s">
        <v>247</v>
      </c>
      <c r="F82" s="6" t="s">
        <v>109</v>
      </c>
      <c r="G82" s="6">
        <v>5</v>
      </c>
      <c r="H82" s="11"/>
      <c r="I82" s="11"/>
      <c r="J82" s="11"/>
      <c r="K82" s="12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60" customHeight="1">
      <c r="A83" s="6" t="s">
        <v>12</v>
      </c>
      <c r="B83" s="6" t="s">
        <v>248</v>
      </c>
      <c r="C83" s="6" t="s">
        <v>57</v>
      </c>
      <c r="D83" s="6" t="s">
        <v>249</v>
      </c>
      <c r="E83" s="6" t="s">
        <v>250</v>
      </c>
      <c r="F83" s="6" t="s">
        <v>109</v>
      </c>
      <c r="G83" s="6">
        <v>2</v>
      </c>
      <c r="H83" s="11"/>
      <c r="I83" s="11"/>
      <c r="J83" s="11"/>
      <c r="K83" s="12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36" customHeight="1">
      <c r="A84" s="6" t="s">
        <v>251</v>
      </c>
      <c r="B84" s="6" t="s">
        <v>252</v>
      </c>
      <c r="C84" s="6" t="s">
        <v>31</v>
      </c>
      <c r="D84" s="6">
        <v>99</v>
      </c>
      <c r="E84" s="6" t="s">
        <v>114</v>
      </c>
      <c r="F84" s="6" t="s">
        <v>253</v>
      </c>
      <c r="G84" s="6">
        <v>1</v>
      </c>
      <c r="H84" s="11"/>
      <c r="I84" s="11"/>
      <c r="J84" s="11"/>
      <c r="K84" s="12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36.75" customHeight="1">
      <c r="A85" s="6" t="s">
        <v>12</v>
      </c>
      <c r="B85" s="6" t="s">
        <v>254</v>
      </c>
      <c r="C85" s="6" t="s">
        <v>142</v>
      </c>
      <c r="D85" s="6">
        <v>44</v>
      </c>
      <c r="E85" s="6" t="s">
        <v>255</v>
      </c>
      <c r="F85" s="6" t="s">
        <v>253</v>
      </c>
      <c r="G85" s="6">
        <v>6</v>
      </c>
      <c r="H85" s="11"/>
      <c r="I85" s="11"/>
      <c r="J85" s="11"/>
      <c r="K85" s="12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33.75" customHeight="1">
      <c r="A86" s="6" t="s">
        <v>12</v>
      </c>
      <c r="B86" s="6" t="s">
        <v>256</v>
      </c>
      <c r="C86" s="6" t="s">
        <v>257</v>
      </c>
      <c r="D86" s="6" t="s">
        <v>258</v>
      </c>
      <c r="E86" s="6" t="s">
        <v>32</v>
      </c>
      <c r="F86" s="6" t="s">
        <v>253</v>
      </c>
      <c r="G86" s="6">
        <v>1</v>
      </c>
      <c r="H86" s="11"/>
      <c r="I86" s="11"/>
      <c r="J86" s="11"/>
      <c r="K86" s="12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30" customHeight="1">
      <c r="A87" s="6" t="s">
        <v>12</v>
      </c>
      <c r="B87" s="6" t="s">
        <v>259</v>
      </c>
      <c r="C87" s="6" t="s">
        <v>260</v>
      </c>
      <c r="D87" s="6" t="s">
        <v>261</v>
      </c>
      <c r="E87" s="6" t="s">
        <v>262</v>
      </c>
      <c r="F87" s="6" t="s">
        <v>253</v>
      </c>
      <c r="G87" s="6">
        <v>2</v>
      </c>
      <c r="H87" s="11"/>
      <c r="I87" s="11"/>
      <c r="J87" s="11"/>
      <c r="K87" s="12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30.75" customHeight="1">
      <c r="A88" s="6" t="s">
        <v>12</v>
      </c>
      <c r="B88" s="6" t="s">
        <v>263</v>
      </c>
      <c r="C88" s="6" t="s">
        <v>264</v>
      </c>
      <c r="D88" s="6">
        <v>108</v>
      </c>
      <c r="E88" s="6" t="s">
        <v>265</v>
      </c>
      <c r="F88" s="6" t="s">
        <v>266</v>
      </c>
      <c r="G88" s="6">
        <v>3</v>
      </c>
      <c r="H88" s="11"/>
      <c r="I88" s="13"/>
      <c r="J88" s="11"/>
      <c r="K88" s="12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30" customHeight="1">
      <c r="A89" s="6" t="s">
        <v>12</v>
      </c>
      <c r="B89" s="6" t="s">
        <v>267</v>
      </c>
      <c r="C89" s="6" t="s">
        <v>268</v>
      </c>
      <c r="D89" s="6">
        <v>154</v>
      </c>
      <c r="E89" s="6" t="s">
        <v>269</v>
      </c>
      <c r="F89" s="6" t="s">
        <v>266</v>
      </c>
      <c r="G89" s="6">
        <v>1</v>
      </c>
      <c r="H89" s="11"/>
      <c r="I89" s="11"/>
      <c r="J89" s="11"/>
      <c r="K89" s="12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28.5" customHeight="1">
      <c r="A90" s="6" t="s">
        <v>12</v>
      </c>
      <c r="B90" s="6" t="s">
        <v>270</v>
      </c>
      <c r="C90" s="6" t="s">
        <v>271</v>
      </c>
      <c r="D90" s="6">
        <v>66</v>
      </c>
      <c r="E90" s="6" t="s">
        <v>272</v>
      </c>
      <c r="F90" s="6" t="s">
        <v>273</v>
      </c>
      <c r="G90" s="6">
        <v>3</v>
      </c>
      <c r="H90" s="9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33" customHeight="1">
      <c r="A91" s="6" t="s">
        <v>12</v>
      </c>
      <c r="B91" s="6" t="s">
        <v>274</v>
      </c>
      <c r="C91" s="6" t="s">
        <v>275</v>
      </c>
      <c r="D91" s="6">
        <v>60</v>
      </c>
      <c r="E91" s="6" t="s">
        <v>276</v>
      </c>
      <c r="F91" s="6" t="s">
        <v>273</v>
      </c>
      <c r="G91" s="6">
        <v>3</v>
      </c>
      <c r="H91" s="9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31.5" customHeight="1">
      <c r="A92" s="6" t="s">
        <v>12</v>
      </c>
      <c r="B92" s="6" t="s">
        <v>277</v>
      </c>
      <c r="C92" s="6" t="s">
        <v>278</v>
      </c>
      <c r="D92" s="6" t="s">
        <v>279</v>
      </c>
      <c r="E92" s="6" t="s">
        <v>280</v>
      </c>
      <c r="F92" s="6" t="s">
        <v>281</v>
      </c>
      <c r="G92" s="6">
        <v>1</v>
      </c>
      <c r="H92" s="9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43.5" customHeight="1">
      <c r="A93" s="6" t="s">
        <v>12</v>
      </c>
      <c r="B93" s="6" t="s">
        <v>282</v>
      </c>
      <c r="C93" s="6" t="s">
        <v>42</v>
      </c>
      <c r="D93" s="6">
        <v>114</v>
      </c>
      <c r="E93" s="6" t="s">
        <v>283</v>
      </c>
      <c r="F93" s="6" t="s">
        <v>281</v>
      </c>
      <c r="G93" s="6">
        <v>6</v>
      </c>
      <c r="H93" s="9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32.25" customHeight="1">
      <c r="A94" s="6" t="s">
        <v>12</v>
      </c>
      <c r="B94" s="6" t="s">
        <v>284</v>
      </c>
      <c r="C94" s="6" t="s">
        <v>71</v>
      </c>
      <c r="D94" s="6">
        <v>22</v>
      </c>
      <c r="E94" s="6" t="s">
        <v>269</v>
      </c>
      <c r="F94" s="6" t="s">
        <v>281</v>
      </c>
      <c r="G94" s="6">
        <v>1</v>
      </c>
      <c r="H94" s="9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28.5" customHeight="1">
      <c r="A95" s="6" t="s">
        <v>12</v>
      </c>
      <c r="B95" s="6" t="s">
        <v>285</v>
      </c>
      <c r="C95" s="6" t="s">
        <v>286</v>
      </c>
      <c r="D95" s="6">
        <v>11</v>
      </c>
      <c r="E95" s="6" t="s">
        <v>132</v>
      </c>
      <c r="F95" s="6" t="s">
        <v>287</v>
      </c>
      <c r="G95" s="6">
        <v>2</v>
      </c>
      <c r="H95" s="9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31.5" customHeight="1">
      <c r="A96" s="6" t="s">
        <v>12</v>
      </c>
      <c r="B96" s="6" t="s">
        <v>288</v>
      </c>
      <c r="C96" s="6" t="s">
        <v>289</v>
      </c>
      <c r="D96" s="6">
        <v>129</v>
      </c>
      <c r="E96" s="6" t="s">
        <v>144</v>
      </c>
      <c r="F96" s="6" t="s">
        <v>290</v>
      </c>
      <c r="G96" s="6">
        <v>2</v>
      </c>
      <c r="H96" s="9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36" customHeight="1">
      <c r="A97" s="6" t="s">
        <v>12</v>
      </c>
      <c r="B97" s="6" t="s">
        <v>291</v>
      </c>
      <c r="C97" s="6" t="s">
        <v>42</v>
      </c>
      <c r="D97" s="6">
        <v>92</v>
      </c>
      <c r="E97" s="6" t="s">
        <v>269</v>
      </c>
      <c r="F97" s="6" t="s">
        <v>292</v>
      </c>
      <c r="G97" s="6">
        <v>1</v>
      </c>
      <c r="H97" s="9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35.25" customHeight="1">
      <c r="A98" s="6" t="s">
        <v>133</v>
      </c>
      <c r="B98" s="6" t="s">
        <v>293</v>
      </c>
      <c r="C98" s="6" t="s">
        <v>294</v>
      </c>
      <c r="D98" s="6">
        <v>32</v>
      </c>
      <c r="E98" s="6" t="s">
        <v>17</v>
      </c>
      <c r="F98" s="6" t="s">
        <v>292</v>
      </c>
      <c r="G98" s="6">
        <v>1</v>
      </c>
      <c r="H98" s="9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39" customHeight="1">
      <c r="A99" s="6" t="s">
        <v>12</v>
      </c>
      <c r="B99" s="6" t="s">
        <v>295</v>
      </c>
      <c r="C99" s="6" t="s">
        <v>9</v>
      </c>
      <c r="D99" s="6" t="s">
        <v>296</v>
      </c>
      <c r="E99" s="6" t="s">
        <v>297</v>
      </c>
      <c r="F99" s="6" t="s">
        <v>292</v>
      </c>
      <c r="G99" s="6">
        <v>3</v>
      </c>
      <c r="H99" s="9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32.25" customHeight="1">
      <c r="A100" s="6" t="s">
        <v>12</v>
      </c>
      <c r="B100" s="6" t="s">
        <v>298</v>
      </c>
      <c r="C100" s="6" t="s">
        <v>159</v>
      </c>
      <c r="D100" s="6">
        <v>174</v>
      </c>
      <c r="E100" s="6" t="s">
        <v>299</v>
      </c>
      <c r="F100" s="6" t="s">
        <v>292</v>
      </c>
      <c r="G100" s="6">
        <v>1</v>
      </c>
      <c r="H100" s="9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35.25" customHeight="1">
      <c r="A101" s="6" t="s">
        <v>12</v>
      </c>
      <c r="B101" s="6" t="s">
        <v>300</v>
      </c>
      <c r="C101" s="6" t="s">
        <v>301</v>
      </c>
      <c r="D101" s="6" t="s">
        <v>302</v>
      </c>
      <c r="E101" s="6" t="s">
        <v>303</v>
      </c>
      <c r="F101" s="6" t="s">
        <v>304</v>
      </c>
      <c r="G101" s="6">
        <v>6</v>
      </c>
      <c r="H101" s="9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34.5" customHeight="1">
      <c r="A102" s="6" t="s">
        <v>12</v>
      </c>
      <c r="B102" s="6" t="s">
        <v>305</v>
      </c>
      <c r="C102" s="6" t="s">
        <v>159</v>
      </c>
      <c r="D102" s="6" t="s">
        <v>306</v>
      </c>
      <c r="E102" s="6" t="s">
        <v>307</v>
      </c>
      <c r="F102" s="6" t="s">
        <v>304</v>
      </c>
      <c r="G102" s="6">
        <v>1</v>
      </c>
      <c r="H102" s="9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32.25" customHeight="1">
      <c r="A103" s="6" t="s">
        <v>12</v>
      </c>
      <c r="B103" s="6" t="s">
        <v>308</v>
      </c>
      <c r="C103" s="6" t="s">
        <v>45</v>
      </c>
      <c r="D103" s="6" t="s">
        <v>309</v>
      </c>
      <c r="E103" s="6" t="s">
        <v>310</v>
      </c>
      <c r="F103" s="6" t="s">
        <v>304</v>
      </c>
      <c r="G103" s="6">
        <v>5</v>
      </c>
      <c r="H103" s="9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30" customHeight="1">
      <c r="A104" s="6" t="s">
        <v>12</v>
      </c>
      <c r="B104" s="6" t="s">
        <v>311</v>
      </c>
      <c r="C104" s="6" t="s">
        <v>91</v>
      </c>
      <c r="D104" s="6">
        <v>131</v>
      </c>
      <c r="E104" s="6" t="s">
        <v>299</v>
      </c>
      <c r="F104" s="6" t="s">
        <v>304</v>
      </c>
      <c r="G104" s="6">
        <v>1</v>
      </c>
      <c r="H104" s="9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38.25" customHeight="1">
      <c r="A105" s="6" t="s">
        <v>12</v>
      </c>
      <c r="B105" s="6" t="s">
        <v>312</v>
      </c>
      <c r="C105" s="6" t="s">
        <v>82</v>
      </c>
      <c r="D105" s="6" t="s">
        <v>313</v>
      </c>
      <c r="E105" s="6" t="s">
        <v>314</v>
      </c>
      <c r="F105" s="6" t="s">
        <v>315</v>
      </c>
      <c r="G105" s="6">
        <v>1</v>
      </c>
      <c r="H105" s="9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30" customHeight="1">
      <c r="A106" s="6" t="s">
        <v>12</v>
      </c>
      <c r="B106" s="6" t="s">
        <v>316</v>
      </c>
      <c r="C106" s="6" t="s">
        <v>9</v>
      </c>
      <c r="D106" s="6">
        <v>68</v>
      </c>
      <c r="E106" s="6" t="s">
        <v>314</v>
      </c>
      <c r="F106" s="6" t="s">
        <v>315</v>
      </c>
      <c r="G106" s="6">
        <v>1</v>
      </c>
      <c r="H106" s="9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30" customHeight="1">
      <c r="A107" s="6" t="s">
        <v>12</v>
      </c>
      <c r="B107" s="6" t="s">
        <v>317</v>
      </c>
      <c r="C107" s="6" t="s">
        <v>278</v>
      </c>
      <c r="D107" s="6" t="s">
        <v>296</v>
      </c>
      <c r="E107" s="6" t="s">
        <v>299</v>
      </c>
      <c r="F107" s="6" t="s">
        <v>318</v>
      </c>
      <c r="G107" s="6">
        <v>1</v>
      </c>
      <c r="H107" s="9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40.5" customHeight="1">
      <c r="A108" s="6" t="s">
        <v>12</v>
      </c>
      <c r="B108" s="6" t="s">
        <v>319</v>
      </c>
      <c r="C108" s="6" t="s">
        <v>320</v>
      </c>
      <c r="D108" s="6" t="s">
        <v>321</v>
      </c>
      <c r="E108" s="6" t="s">
        <v>322</v>
      </c>
      <c r="F108" s="6" t="s">
        <v>323</v>
      </c>
      <c r="G108" s="6">
        <v>4</v>
      </c>
      <c r="H108" s="9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32.25" customHeight="1">
      <c r="A109" s="6" t="s">
        <v>12</v>
      </c>
      <c r="B109" s="6" t="s">
        <v>324</v>
      </c>
      <c r="C109" s="6" t="s">
        <v>325</v>
      </c>
      <c r="D109" s="6" t="s">
        <v>326</v>
      </c>
      <c r="E109" s="6" t="s">
        <v>132</v>
      </c>
      <c r="F109" s="6" t="s">
        <v>327</v>
      </c>
      <c r="G109" s="6">
        <v>2</v>
      </c>
      <c r="H109" s="9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32.25" customHeight="1">
      <c r="A110" s="6" t="s">
        <v>12</v>
      </c>
      <c r="B110" s="6" t="s">
        <v>328</v>
      </c>
      <c r="C110" s="6" t="s">
        <v>82</v>
      </c>
      <c r="D110" s="6">
        <v>80</v>
      </c>
      <c r="E110" s="6" t="s">
        <v>32</v>
      </c>
      <c r="F110" s="6" t="s">
        <v>329</v>
      </c>
      <c r="G110" s="6">
        <v>1</v>
      </c>
      <c r="H110" s="9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36" customHeight="1">
      <c r="A111" s="6" t="s">
        <v>12</v>
      </c>
      <c r="B111" s="6" t="s">
        <v>330</v>
      </c>
      <c r="C111" s="6" t="s">
        <v>331</v>
      </c>
      <c r="D111" s="6">
        <v>10</v>
      </c>
      <c r="E111" s="6" t="s">
        <v>269</v>
      </c>
      <c r="F111" s="6" t="s">
        <v>329</v>
      </c>
      <c r="G111" s="6">
        <v>1</v>
      </c>
      <c r="H111" s="9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30.75" customHeight="1">
      <c r="A112" s="6" t="s">
        <v>12</v>
      </c>
      <c r="B112" s="6" t="s">
        <v>332</v>
      </c>
      <c r="C112" s="6" t="s">
        <v>57</v>
      </c>
      <c r="D112" s="6" t="s">
        <v>333</v>
      </c>
      <c r="E112" s="6" t="s">
        <v>84</v>
      </c>
      <c r="F112" s="6" t="s">
        <v>334</v>
      </c>
      <c r="G112" s="6">
        <v>1</v>
      </c>
      <c r="H112" s="9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30.75" customHeight="1">
      <c r="A113" s="6" t="s">
        <v>12</v>
      </c>
      <c r="B113" s="6" t="s">
        <v>335</v>
      </c>
      <c r="C113" s="6" t="s">
        <v>289</v>
      </c>
      <c r="D113" s="6" t="s">
        <v>336</v>
      </c>
      <c r="E113" s="6" t="s">
        <v>337</v>
      </c>
      <c r="F113" s="6" t="s">
        <v>315</v>
      </c>
      <c r="G113" s="6">
        <v>3</v>
      </c>
      <c r="H113" s="9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28.5" customHeight="1">
      <c r="A114" s="6" t="s">
        <v>12</v>
      </c>
      <c r="B114" s="6" t="s">
        <v>338</v>
      </c>
      <c r="C114" s="6" t="s">
        <v>289</v>
      </c>
      <c r="D114" s="6" t="s">
        <v>339</v>
      </c>
      <c r="E114" s="6" t="s">
        <v>114</v>
      </c>
      <c r="F114" s="6" t="s">
        <v>315</v>
      </c>
      <c r="G114" s="6">
        <v>1</v>
      </c>
      <c r="H114" s="9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31.5" customHeight="1">
      <c r="A115" s="14" t="s">
        <v>12</v>
      </c>
      <c r="B115" s="14" t="s">
        <v>340</v>
      </c>
      <c r="C115" s="14" t="s">
        <v>82</v>
      </c>
      <c r="D115" s="14">
        <v>433</v>
      </c>
      <c r="E115" s="14" t="s">
        <v>341</v>
      </c>
      <c r="F115" s="15">
        <v>41346</v>
      </c>
      <c r="G115" s="14">
        <v>3</v>
      </c>
      <c r="H115" s="9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35.25" customHeight="1">
      <c r="A116" s="14" t="s">
        <v>12</v>
      </c>
      <c r="B116" s="14" t="s">
        <v>342</v>
      </c>
      <c r="C116" s="14" t="s">
        <v>215</v>
      </c>
      <c r="D116" s="14">
        <v>1</v>
      </c>
      <c r="E116" s="14" t="s">
        <v>343</v>
      </c>
      <c r="F116" s="15">
        <v>41319</v>
      </c>
      <c r="G116" s="14">
        <v>3</v>
      </c>
      <c r="H116" s="9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30.75" customHeight="1">
      <c r="A117" s="14" t="s">
        <v>12</v>
      </c>
      <c r="B117" s="14" t="s">
        <v>344</v>
      </c>
      <c r="C117" s="14" t="s">
        <v>345</v>
      </c>
      <c r="D117" s="14" t="s">
        <v>346</v>
      </c>
      <c r="E117" s="14" t="s">
        <v>347</v>
      </c>
      <c r="F117" s="15">
        <v>41318</v>
      </c>
      <c r="G117" s="14">
        <v>7</v>
      </c>
      <c r="H117" s="9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33" customHeight="1">
      <c r="A118" s="14" t="s">
        <v>12</v>
      </c>
      <c r="B118" s="14" t="s">
        <v>348</v>
      </c>
      <c r="C118" s="14" t="s">
        <v>349</v>
      </c>
      <c r="D118" s="14">
        <v>3</v>
      </c>
      <c r="E118" s="14" t="s">
        <v>350</v>
      </c>
      <c r="F118" s="15">
        <v>41304</v>
      </c>
      <c r="G118" s="14">
        <v>1</v>
      </c>
      <c r="H118" s="9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37.5" customHeight="1">
      <c r="A119" s="14" t="s">
        <v>12</v>
      </c>
      <c r="B119" s="14" t="s">
        <v>351</v>
      </c>
      <c r="C119" s="14" t="s">
        <v>147</v>
      </c>
      <c r="D119" s="14">
        <v>112</v>
      </c>
      <c r="E119" s="14" t="s">
        <v>352</v>
      </c>
      <c r="F119" s="15">
        <v>41250</v>
      </c>
      <c r="G119" s="14">
        <v>3</v>
      </c>
      <c r="H119" s="9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37.5" customHeight="1">
      <c r="A120" s="14" t="s">
        <v>12</v>
      </c>
      <c r="B120" s="14" t="s">
        <v>353</v>
      </c>
      <c r="C120" s="14" t="s">
        <v>9</v>
      </c>
      <c r="D120" s="14">
        <v>75</v>
      </c>
      <c r="E120" s="14" t="s">
        <v>354</v>
      </c>
      <c r="F120" s="15">
        <v>41268</v>
      </c>
      <c r="G120" s="14">
        <v>1</v>
      </c>
      <c r="H120" s="9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33" customHeight="1">
      <c r="A121" s="14" t="s">
        <v>12</v>
      </c>
      <c r="B121" s="14" t="s">
        <v>355</v>
      </c>
      <c r="C121" s="14" t="s">
        <v>129</v>
      </c>
      <c r="D121" s="14">
        <v>90</v>
      </c>
      <c r="E121" s="14" t="s">
        <v>356</v>
      </c>
      <c r="F121" s="15">
        <v>41268</v>
      </c>
      <c r="G121" s="14">
        <v>3</v>
      </c>
      <c r="H121" s="9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34.5" customHeight="1">
      <c r="A122" s="14" t="s">
        <v>12</v>
      </c>
      <c r="B122" s="14" t="s">
        <v>357</v>
      </c>
      <c r="C122" s="14" t="s">
        <v>289</v>
      </c>
      <c r="D122" s="14">
        <v>41</v>
      </c>
      <c r="E122" s="14" t="s">
        <v>358</v>
      </c>
      <c r="F122" s="15">
        <v>41278</v>
      </c>
      <c r="G122" s="14">
        <v>3</v>
      </c>
      <c r="H122" s="9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32.25" customHeight="1">
      <c r="A123" s="14" t="s">
        <v>12</v>
      </c>
      <c r="B123" s="14" t="s">
        <v>359</v>
      </c>
      <c r="C123" s="14" t="s">
        <v>176</v>
      </c>
      <c r="D123" s="14">
        <v>59</v>
      </c>
      <c r="E123" s="14" t="s">
        <v>360</v>
      </c>
      <c r="F123" s="15">
        <v>41241</v>
      </c>
      <c r="G123" s="14">
        <v>3</v>
      </c>
      <c r="H123" s="9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33" customHeight="1">
      <c r="A124" s="14" t="s">
        <v>12</v>
      </c>
      <c r="B124" s="14" t="s">
        <v>359</v>
      </c>
      <c r="C124" s="14" t="s">
        <v>176</v>
      </c>
      <c r="D124" s="14">
        <v>57</v>
      </c>
      <c r="E124" s="14" t="s">
        <v>361</v>
      </c>
      <c r="F124" s="15">
        <v>41241</v>
      </c>
      <c r="G124" s="14">
        <v>2</v>
      </c>
      <c r="H124" s="9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38.25" customHeight="1">
      <c r="A125" s="14" t="s">
        <v>12</v>
      </c>
      <c r="B125" s="14" t="s">
        <v>359</v>
      </c>
      <c r="C125" s="14" t="s">
        <v>176</v>
      </c>
      <c r="D125" s="14">
        <v>51</v>
      </c>
      <c r="E125" s="14" t="s">
        <v>362</v>
      </c>
      <c r="F125" s="15">
        <v>41241</v>
      </c>
      <c r="G125" s="14">
        <v>3</v>
      </c>
      <c r="H125" s="9"/>
      <c r="I125" s="8"/>
      <c r="J125" s="9"/>
      <c r="K125" s="9"/>
      <c r="L125" s="9"/>
      <c r="M125" s="16" t="s">
        <v>363</v>
      </c>
      <c r="N125" s="16" t="s">
        <v>363</v>
      </c>
      <c r="O125" s="9"/>
      <c r="P125" s="9"/>
      <c r="Q125" s="9"/>
      <c r="R125" s="9"/>
      <c r="S125" s="9"/>
      <c r="T125" s="9"/>
      <c r="U125" s="9"/>
    </row>
    <row r="126" spans="1:21" ht="32.25" customHeight="1">
      <c r="A126" s="14" t="s">
        <v>12</v>
      </c>
      <c r="B126" s="14" t="s">
        <v>364</v>
      </c>
      <c r="C126" s="14" t="s">
        <v>365</v>
      </c>
      <c r="D126" s="14">
        <v>10</v>
      </c>
      <c r="E126" s="14" t="s">
        <v>366</v>
      </c>
      <c r="F126" s="15">
        <v>41241</v>
      </c>
      <c r="G126" s="14">
        <v>2</v>
      </c>
      <c r="H126" s="9"/>
      <c r="I126" s="8"/>
      <c r="J126" s="9"/>
      <c r="K126" s="9"/>
      <c r="L126" s="9"/>
      <c r="M126" s="16" t="s">
        <v>363</v>
      </c>
      <c r="N126" s="16" t="s">
        <v>363</v>
      </c>
      <c r="O126" s="9"/>
      <c r="P126" s="9"/>
      <c r="Q126" s="9"/>
      <c r="R126" s="9"/>
      <c r="S126" s="9"/>
      <c r="T126" s="9"/>
      <c r="U126" s="9"/>
    </row>
    <row r="127" spans="1:21" ht="33.75" customHeight="1">
      <c r="A127" s="14" t="s">
        <v>12</v>
      </c>
      <c r="B127" s="14" t="s">
        <v>367</v>
      </c>
      <c r="C127" s="14" t="s">
        <v>147</v>
      </c>
      <c r="D127" s="14">
        <v>1</v>
      </c>
      <c r="E127" s="14" t="s">
        <v>368</v>
      </c>
      <c r="F127" s="15">
        <v>41233</v>
      </c>
      <c r="G127" s="14">
        <v>2</v>
      </c>
      <c r="H127" s="9"/>
      <c r="I127" s="8"/>
      <c r="J127" s="9"/>
      <c r="K127" s="9"/>
      <c r="L127" s="9"/>
      <c r="M127" s="16" t="s">
        <v>363</v>
      </c>
      <c r="N127" s="16" t="s">
        <v>363</v>
      </c>
      <c r="O127" s="9"/>
      <c r="P127" s="9"/>
      <c r="Q127" s="9"/>
      <c r="R127" s="9"/>
      <c r="S127" s="9"/>
      <c r="T127" s="9"/>
      <c r="U127" s="9"/>
    </row>
    <row r="128" spans="1:21" ht="30" customHeight="1">
      <c r="A128" s="14" t="s">
        <v>12</v>
      </c>
      <c r="B128" s="14" t="s">
        <v>369</v>
      </c>
      <c r="C128" s="14" t="s">
        <v>370</v>
      </c>
      <c r="D128" s="14">
        <v>7</v>
      </c>
      <c r="E128" s="14" t="s">
        <v>371</v>
      </c>
      <c r="F128" s="15">
        <v>41213</v>
      </c>
      <c r="G128" s="14">
        <v>1</v>
      </c>
      <c r="H128" s="9"/>
      <c r="I128" s="8"/>
      <c r="J128" s="9"/>
      <c r="K128" s="9"/>
      <c r="L128" s="9"/>
      <c r="M128" s="16" t="s">
        <v>363</v>
      </c>
      <c r="N128" s="16" t="s">
        <v>363</v>
      </c>
      <c r="O128" s="9"/>
      <c r="P128" s="9"/>
      <c r="Q128" s="9"/>
      <c r="R128" s="9"/>
      <c r="S128" s="9"/>
      <c r="T128" s="9"/>
      <c r="U128" s="9"/>
    </row>
    <row r="129" spans="1:21" ht="41.25" customHeight="1">
      <c r="A129" s="14" t="s">
        <v>12</v>
      </c>
      <c r="B129" s="14" t="s">
        <v>372</v>
      </c>
      <c r="C129" s="14" t="s">
        <v>373</v>
      </c>
      <c r="D129" s="14" t="s">
        <v>374</v>
      </c>
      <c r="E129" s="14" t="s">
        <v>375</v>
      </c>
      <c r="F129" s="15">
        <v>41186</v>
      </c>
      <c r="G129" s="14">
        <v>2</v>
      </c>
      <c r="H129" s="9"/>
      <c r="I129" s="8"/>
      <c r="J129" s="9"/>
      <c r="K129" s="9"/>
      <c r="L129" s="9"/>
      <c r="M129" s="17" t="s">
        <v>363</v>
      </c>
      <c r="N129" s="9"/>
      <c r="O129" s="9"/>
      <c r="P129" s="9"/>
      <c r="Q129" s="9"/>
      <c r="R129" s="9"/>
      <c r="S129" s="9"/>
      <c r="T129" s="9"/>
      <c r="U129" s="9"/>
    </row>
    <row r="130" spans="1:21" ht="33.75" customHeight="1">
      <c r="A130" s="14" t="s">
        <v>12</v>
      </c>
      <c r="B130" s="14" t="s">
        <v>376</v>
      </c>
      <c r="C130" s="14" t="s">
        <v>57</v>
      </c>
      <c r="D130" s="14" t="s">
        <v>377</v>
      </c>
      <c r="E130" s="14" t="s">
        <v>378</v>
      </c>
      <c r="F130" s="15">
        <v>41186</v>
      </c>
      <c r="G130" s="14">
        <v>8</v>
      </c>
      <c r="H130" s="9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34.5" customHeight="1">
      <c r="A131" s="14" t="s">
        <v>12</v>
      </c>
      <c r="B131" s="14" t="s">
        <v>379</v>
      </c>
      <c r="C131" s="14" t="s">
        <v>294</v>
      </c>
      <c r="D131" s="14">
        <v>7</v>
      </c>
      <c r="E131" s="14" t="s">
        <v>380</v>
      </c>
      <c r="F131" s="15">
        <v>41185</v>
      </c>
      <c r="G131" s="14">
        <v>4</v>
      </c>
      <c r="H131" s="9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29.25" customHeight="1">
      <c r="A132" s="14" t="s">
        <v>12</v>
      </c>
      <c r="B132" s="14" t="s">
        <v>381</v>
      </c>
      <c r="C132" s="14" t="s">
        <v>382</v>
      </c>
      <c r="D132" s="14">
        <v>15</v>
      </c>
      <c r="E132" s="14" t="s">
        <v>383</v>
      </c>
      <c r="F132" s="15">
        <v>41180</v>
      </c>
      <c r="G132" s="14">
        <v>1</v>
      </c>
      <c r="H132" s="9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31.5" customHeight="1">
      <c r="A133" s="14" t="s">
        <v>12</v>
      </c>
      <c r="B133" s="14" t="s">
        <v>384</v>
      </c>
      <c r="C133" s="14" t="s">
        <v>42</v>
      </c>
      <c r="D133" s="14">
        <v>53</v>
      </c>
      <c r="E133" s="14" t="s">
        <v>385</v>
      </c>
      <c r="F133" s="15">
        <v>41180</v>
      </c>
      <c r="G133" s="14">
        <v>1</v>
      </c>
      <c r="H133" s="9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29.25" customHeight="1">
      <c r="A134" s="14" t="s">
        <v>12</v>
      </c>
      <c r="B134" s="14" t="s">
        <v>386</v>
      </c>
      <c r="C134" s="14" t="s">
        <v>89</v>
      </c>
      <c r="D134" s="14" t="s">
        <v>387</v>
      </c>
      <c r="E134" s="14" t="s">
        <v>388</v>
      </c>
      <c r="F134" s="15">
        <v>41180</v>
      </c>
      <c r="G134" s="14">
        <v>1</v>
      </c>
      <c r="H134" s="9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28.5" customHeight="1">
      <c r="A135" s="14" t="s">
        <v>12</v>
      </c>
      <c r="B135" s="14" t="s">
        <v>389</v>
      </c>
      <c r="C135" s="14" t="s">
        <v>390</v>
      </c>
      <c r="D135" s="14">
        <v>20</v>
      </c>
      <c r="E135" s="14" t="s">
        <v>371</v>
      </c>
      <c r="F135" s="15">
        <v>41176</v>
      </c>
      <c r="G135" s="14">
        <v>1</v>
      </c>
      <c r="H135" s="9"/>
      <c r="I135" s="8"/>
      <c r="J135" s="9"/>
      <c r="K135" s="9"/>
      <c r="L135" s="9"/>
      <c r="M135" s="9" t="s">
        <v>363</v>
      </c>
      <c r="N135" s="9"/>
      <c r="O135" s="9"/>
      <c r="P135" s="9"/>
      <c r="Q135" s="9"/>
      <c r="R135" s="9"/>
      <c r="S135" s="9"/>
      <c r="T135" s="9"/>
      <c r="U135" s="9"/>
    </row>
    <row r="136" spans="1:21" ht="32.25" customHeight="1">
      <c r="A136" s="14" t="s">
        <v>12</v>
      </c>
      <c r="B136" s="14" t="s">
        <v>391</v>
      </c>
      <c r="C136" s="14" t="s">
        <v>151</v>
      </c>
      <c r="D136" s="14">
        <v>70</v>
      </c>
      <c r="E136" s="14" t="s">
        <v>388</v>
      </c>
      <c r="F136" s="15">
        <v>41169</v>
      </c>
      <c r="G136" s="14">
        <v>1</v>
      </c>
      <c r="H136" s="9"/>
      <c r="I136" s="8"/>
      <c r="J136" s="9"/>
      <c r="K136" s="9"/>
      <c r="L136" s="9"/>
      <c r="M136" s="9" t="s">
        <v>363</v>
      </c>
      <c r="N136" s="9"/>
      <c r="O136" s="9"/>
      <c r="P136" s="9"/>
      <c r="Q136" s="9"/>
      <c r="R136" s="9"/>
      <c r="S136" s="9"/>
      <c r="T136" s="9"/>
      <c r="U136" s="9"/>
    </row>
    <row r="137" spans="1:21" ht="28.5" customHeight="1">
      <c r="A137" s="14" t="s">
        <v>12</v>
      </c>
      <c r="B137" s="14" t="s">
        <v>392</v>
      </c>
      <c r="C137" s="14" t="s">
        <v>393</v>
      </c>
      <c r="D137" s="14">
        <v>66</v>
      </c>
      <c r="E137" s="14" t="s">
        <v>371</v>
      </c>
      <c r="F137" s="15">
        <v>41123</v>
      </c>
      <c r="G137" s="14">
        <v>1</v>
      </c>
      <c r="H137" s="9"/>
      <c r="I137" s="8"/>
      <c r="J137" s="9"/>
      <c r="K137" s="9"/>
      <c r="L137" s="9"/>
      <c r="M137" s="9" t="s">
        <v>363</v>
      </c>
      <c r="N137" s="9"/>
      <c r="O137" s="9"/>
      <c r="P137" s="9"/>
      <c r="Q137" s="9"/>
      <c r="R137" s="9"/>
      <c r="S137" s="9"/>
      <c r="T137" s="9"/>
      <c r="U137" s="9"/>
    </row>
    <row r="138" spans="1:21" ht="34.5" customHeight="1">
      <c r="A138" s="14" t="s">
        <v>12</v>
      </c>
      <c r="B138" s="14" t="s">
        <v>394</v>
      </c>
      <c r="C138" s="14" t="s">
        <v>395</v>
      </c>
      <c r="D138" s="14"/>
      <c r="E138" s="14" t="s">
        <v>354</v>
      </c>
      <c r="F138" s="15">
        <v>41117</v>
      </c>
      <c r="G138" s="14">
        <v>1</v>
      </c>
      <c r="H138" s="9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33" customHeight="1">
      <c r="A139" s="14" t="s">
        <v>12</v>
      </c>
      <c r="B139" s="14" t="s">
        <v>396</v>
      </c>
      <c r="C139" s="14" t="s">
        <v>184</v>
      </c>
      <c r="D139" s="14">
        <v>30</v>
      </c>
      <c r="E139" s="14" t="s">
        <v>397</v>
      </c>
      <c r="F139" s="15">
        <v>41116</v>
      </c>
      <c r="G139" s="14">
        <v>2</v>
      </c>
      <c r="H139" s="9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38.25" customHeight="1">
      <c r="A140" s="14" t="s">
        <v>12</v>
      </c>
      <c r="B140" s="14" t="s">
        <v>398</v>
      </c>
      <c r="C140" s="14" t="s">
        <v>129</v>
      </c>
      <c r="D140" s="14">
        <v>151</v>
      </c>
      <c r="E140" s="14" t="s">
        <v>383</v>
      </c>
      <c r="F140" s="15">
        <v>41116</v>
      </c>
      <c r="G140" s="14">
        <v>1</v>
      </c>
      <c r="H140" s="9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30.75" customHeight="1">
      <c r="A141" s="14" t="s">
        <v>12</v>
      </c>
      <c r="B141" s="14" t="s">
        <v>398</v>
      </c>
      <c r="C141" s="14" t="s">
        <v>129</v>
      </c>
      <c r="D141" s="14">
        <v>150</v>
      </c>
      <c r="E141" s="14" t="s">
        <v>383</v>
      </c>
      <c r="F141" s="15">
        <v>41116</v>
      </c>
      <c r="G141" s="14">
        <v>1</v>
      </c>
      <c r="H141" s="9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30" customHeight="1">
      <c r="A142" s="14" t="s">
        <v>12</v>
      </c>
      <c r="B142" s="14" t="s">
        <v>399</v>
      </c>
      <c r="C142" s="14" t="s">
        <v>129</v>
      </c>
      <c r="D142" s="14">
        <v>148</v>
      </c>
      <c r="E142" s="14" t="s">
        <v>400</v>
      </c>
      <c r="F142" s="15">
        <v>41116</v>
      </c>
      <c r="G142" s="14">
        <v>3</v>
      </c>
      <c r="H142" s="9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39.75" customHeight="1">
      <c r="A143" s="14" t="s">
        <v>12</v>
      </c>
      <c r="B143" s="14" t="s">
        <v>399</v>
      </c>
      <c r="C143" s="14" t="s">
        <v>129</v>
      </c>
      <c r="D143" s="14">
        <v>147</v>
      </c>
      <c r="E143" s="14" t="s">
        <v>401</v>
      </c>
      <c r="F143" s="15">
        <v>41116</v>
      </c>
      <c r="G143" s="14">
        <v>1</v>
      </c>
      <c r="H143" s="9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36" customHeight="1">
      <c r="A144" s="14" t="s">
        <v>12</v>
      </c>
      <c r="B144" s="14" t="s">
        <v>402</v>
      </c>
      <c r="C144" s="14" t="s">
        <v>129</v>
      </c>
      <c r="D144" s="14">
        <v>7</v>
      </c>
      <c r="E144" s="14" t="s">
        <v>403</v>
      </c>
      <c r="F144" s="15">
        <v>41116</v>
      </c>
      <c r="G144" s="14">
        <v>3</v>
      </c>
      <c r="H144" s="9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36.75" customHeight="1">
      <c r="A145" s="14" t="s">
        <v>12</v>
      </c>
      <c r="B145" s="14" t="s">
        <v>404</v>
      </c>
      <c r="C145" s="14" t="s">
        <v>159</v>
      </c>
      <c r="D145" s="14">
        <v>31</v>
      </c>
      <c r="E145" s="14" t="s">
        <v>405</v>
      </c>
      <c r="F145" s="15">
        <v>41116</v>
      </c>
      <c r="G145" s="14">
        <v>1</v>
      </c>
      <c r="H145" s="9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35.25" customHeight="1">
      <c r="A146" s="14" t="s">
        <v>12</v>
      </c>
      <c r="B146" s="14" t="s">
        <v>406</v>
      </c>
      <c r="C146" s="14" t="s">
        <v>260</v>
      </c>
      <c r="D146" s="14" t="s">
        <v>407</v>
      </c>
      <c r="E146" s="14" t="s">
        <v>385</v>
      </c>
      <c r="F146" s="15">
        <v>41116</v>
      </c>
      <c r="G146" s="14">
        <v>1</v>
      </c>
      <c r="H146" s="9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36.75" customHeight="1">
      <c r="A147" s="14" t="s">
        <v>12</v>
      </c>
      <c r="B147" s="14" t="s">
        <v>408</v>
      </c>
      <c r="C147" s="14" t="s">
        <v>71</v>
      </c>
      <c r="D147" s="14">
        <v>151</v>
      </c>
      <c r="E147" s="14" t="s">
        <v>409</v>
      </c>
      <c r="F147" s="15">
        <v>41116</v>
      </c>
      <c r="G147" s="14">
        <v>2</v>
      </c>
      <c r="H147" s="9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38.25" customHeight="1">
      <c r="A148" s="14" t="s">
        <v>12</v>
      </c>
      <c r="B148" s="14" t="s">
        <v>381</v>
      </c>
      <c r="C148" s="14" t="s">
        <v>142</v>
      </c>
      <c r="D148" s="14">
        <v>55</v>
      </c>
      <c r="E148" s="14" t="s">
        <v>410</v>
      </c>
      <c r="F148" s="15">
        <v>41116</v>
      </c>
      <c r="G148" s="14">
        <v>1</v>
      </c>
      <c r="H148" s="9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31.5" customHeight="1">
      <c r="A149" s="14" t="s">
        <v>12</v>
      </c>
      <c r="B149" s="14" t="s">
        <v>411</v>
      </c>
      <c r="C149" s="14" t="s">
        <v>412</v>
      </c>
      <c r="D149" s="18" t="s">
        <v>413</v>
      </c>
      <c r="E149" s="14" t="s">
        <v>414</v>
      </c>
      <c r="F149" s="15">
        <v>41099</v>
      </c>
      <c r="G149" s="14">
        <v>10</v>
      </c>
      <c r="H149" s="9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30" customHeight="1">
      <c r="A150" s="14" t="s">
        <v>12</v>
      </c>
      <c r="B150" s="14" t="s">
        <v>415</v>
      </c>
      <c r="C150" s="14" t="s">
        <v>147</v>
      </c>
      <c r="D150" s="14">
        <v>59</v>
      </c>
      <c r="E150" s="14" t="s">
        <v>388</v>
      </c>
      <c r="F150" s="15">
        <v>41099</v>
      </c>
      <c r="G150" s="14">
        <v>1</v>
      </c>
      <c r="H150" s="9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36" customHeight="1">
      <c r="A151" s="14" t="s">
        <v>12</v>
      </c>
      <c r="B151" s="14" t="s">
        <v>416</v>
      </c>
      <c r="C151" s="14" t="s">
        <v>16</v>
      </c>
      <c r="D151" s="14">
        <v>104</v>
      </c>
      <c r="E151" s="14" t="s">
        <v>417</v>
      </c>
      <c r="F151" s="15">
        <v>41099</v>
      </c>
      <c r="G151" s="14">
        <v>2</v>
      </c>
      <c r="H151" s="9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31.5" customHeight="1">
      <c r="A152" s="14" t="s">
        <v>12</v>
      </c>
      <c r="B152" s="14" t="s">
        <v>418</v>
      </c>
      <c r="C152" s="14" t="s">
        <v>82</v>
      </c>
      <c r="D152" s="14" t="s">
        <v>419</v>
      </c>
      <c r="E152" s="14" t="s">
        <v>417</v>
      </c>
      <c r="F152" s="15">
        <v>41099</v>
      </c>
      <c r="G152" s="14">
        <v>2</v>
      </c>
      <c r="H152" s="9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43.5" customHeight="1">
      <c r="A153" s="14" t="s">
        <v>12</v>
      </c>
      <c r="B153" s="14" t="s">
        <v>420</v>
      </c>
      <c r="C153" s="14" t="s">
        <v>142</v>
      </c>
      <c r="D153" s="14">
        <v>37</v>
      </c>
      <c r="E153" s="14" t="s">
        <v>421</v>
      </c>
      <c r="F153" s="15">
        <v>41093</v>
      </c>
      <c r="G153" s="14">
        <v>4</v>
      </c>
      <c r="H153" s="9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31.5" customHeight="1">
      <c r="A154" s="14" t="s">
        <v>12</v>
      </c>
      <c r="B154" s="14" t="s">
        <v>422</v>
      </c>
      <c r="C154" s="14" t="s">
        <v>188</v>
      </c>
      <c r="D154" s="14" t="s">
        <v>423</v>
      </c>
      <c r="E154" s="14" t="s">
        <v>424</v>
      </c>
      <c r="F154" s="15">
        <v>41099</v>
      </c>
      <c r="G154" s="14">
        <v>7</v>
      </c>
      <c r="H154" s="9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30.75" customHeight="1">
      <c r="A155" s="14" t="s">
        <v>12</v>
      </c>
      <c r="B155" s="14" t="s">
        <v>425</v>
      </c>
      <c r="C155" s="14" t="s">
        <v>426</v>
      </c>
      <c r="D155" s="14">
        <v>36</v>
      </c>
      <c r="E155" s="14" t="s">
        <v>427</v>
      </c>
      <c r="F155" s="15">
        <v>41099</v>
      </c>
      <c r="G155" s="14">
        <v>3</v>
      </c>
      <c r="H155" s="9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33" customHeight="1">
      <c r="A156" s="14" t="s">
        <v>12</v>
      </c>
      <c r="B156" s="14" t="s">
        <v>428</v>
      </c>
      <c r="C156" s="14" t="s">
        <v>142</v>
      </c>
      <c r="D156" s="14" t="s">
        <v>429</v>
      </c>
      <c r="E156" s="14" t="s">
        <v>430</v>
      </c>
      <c r="F156" s="15">
        <v>41093</v>
      </c>
      <c r="G156" s="14">
        <v>3</v>
      </c>
      <c r="H156" s="9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29.25" customHeight="1">
      <c r="A157" s="14" t="s">
        <v>12</v>
      </c>
      <c r="B157" s="14" t="s">
        <v>431</v>
      </c>
      <c r="C157" s="14" t="s">
        <v>432</v>
      </c>
      <c r="D157" s="14">
        <v>47</v>
      </c>
      <c r="E157" s="14" t="s">
        <v>388</v>
      </c>
      <c r="F157" s="15">
        <v>41093</v>
      </c>
      <c r="G157" s="14">
        <v>1</v>
      </c>
      <c r="H157" s="9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30" customHeight="1">
      <c r="A158" s="14" t="s">
        <v>12</v>
      </c>
      <c r="B158" s="14" t="s">
        <v>433</v>
      </c>
      <c r="C158" s="14" t="s">
        <v>9</v>
      </c>
      <c r="D158" s="14">
        <v>72</v>
      </c>
      <c r="E158" s="14" t="s">
        <v>434</v>
      </c>
      <c r="F158" s="15">
        <v>41093</v>
      </c>
      <c r="G158" s="14">
        <v>1</v>
      </c>
      <c r="H158" s="9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28.5" customHeight="1">
      <c r="A159" s="14" t="s">
        <v>12</v>
      </c>
      <c r="B159" s="14" t="s">
        <v>433</v>
      </c>
      <c r="C159" s="14" t="s">
        <v>9</v>
      </c>
      <c r="D159" s="14" t="s">
        <v>435</v>
      </c>
      <c r="E159" s="14" t="s">
        <v>410</v>
      </c>
      <c r="F159" s="15">
        <v>41093</v>
      </c>
      <c r="G159" s="14">
        <v>1</v>
      </c>
      <c r="H159" s="9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31.5" customHeight="1">
      <c r="A160" s="14" t="s">
        <v>12</v>
      </c>
      <c r="B160" s="14" t="s">
        <v>436</v>
      </c>
      <c r="C160" s="14" t="s">
        <v>126</v>
      </c>
      <c r="D160" s="14">
        <v>92</v>
      </c>
      <c r="E160" s="14" t="s">
        <v>437</v>
      </c>
      <c r="F160" s="15">
        <v>41099</v>
      </c>
      <c r="G160" s="14">
        <v>2</v>
      </c>
      <c r="H160" s="9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32.25" customHeight="1">
      <c r="A161" s="14" t="s">
        <v>12</v>
      </c>
      <c r="B161" s="14" t="s">
        <v>438</v>
      </c>
      <c r="C161" s="14" t="s">
        <v>390</v>
      </c>
      <c r="D161" s="14">
        <v>80</v>
      </c>
      <c r="E161" s="14" t="s">
        <v>371</v>
      </c>
      <c r="F161" s="15">
        <v>41093</v>
      </c>
      <c r="G161" s="14">
        <v>1</v>
      </c>
      <c r="H161" s="9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31.5" customHeight="1">
      <c r="A162" s="14" t="s">
        <v>12</v>
      </c>
      <c r="B162" s="14" t="s">
        <v>439</v>
      </c>
      <c r="C162" s="14" t="s">
        <v>440</v>
      </c>
      <c r="D162" s="14"/>
      <c r="E162" s="14" t="s">
        <v>417</v>
      </c>
      <c r="F162" s="15">
        <v>41093</v>
      </c>
      <c r="G162" s="14">
        <v>2</v>
      </c>
      <c r="H162" s="9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33" customHeight="1">
      <c r="A163" s="14" t="s">
        <v>12</v>
      </c>
      <c r="B163" s="14" t="s">
        <v>441</v>
      </c>
      <c r="C163" s="14" t="s">
        <v>442</v>
      </c>
      <c r="D163" s="14">
        <v>1</v>
      </c>
      <c r="E163" s="14" t="s">
        <v>430</v>
      </c>
      <c r="F163" s="15">
        <v>41093</v>
      </c>
      <c r="G163" s="14">
        <v>3</v>
      </c>
      <c r="H163" s="9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29.25" customHeight="1">
      <c r="A164" s="14" t="s">
        <v>12</v>
      </c>
      <c r="B164" s="14" t="s">
        <v>443</v>
      </c>
      <c r="C164" s="14" t="s">
        <v>444</v>
      </c>
      <c r="D164" s="14">
        <v>25</v>
      </c>
      <c r="E164" s="14" t="s">
        <v>371</v>
      </c>
      <c r="F164" s="15">
        <v>41093</v>
      </c>
      <c r="G164" s="14">
        <v>1</v>
      </c>
      <c r="H164" s="9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30" customHeight="1">
      <c r="A165" s="14" t="s">
        <v>12</v>
      </c>
      <c r="B165" s="14" t="s">
        <v>445</v>
      </c>
      <c r="C165" s="14" t="s">
        <v>446</v>
      </c>
      <c r="D165" s="14" t="s">
        <v>447</v>
      </c>
      <c r="E165" s="14" t="s">
        <v>354</v>
      </c>
      <c r="F165" s="15">
        <v>41093</v>
      </c>
      <c r="G165" s="14">
        <v>1</v>
      </c>
      <c r="H165" s="9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30.75" customHeight="1">
      <c r="A166" s="14" t="s">
        <v>12</v>
      </c>
      <c r="B166" s="14" t="s">
        <v>448</v>
      </c>
      <c r="C166" s="14" t="s">
        <v>215</v>
      </c>
      <c r="D166" s="14" t="s">
        <v>449</v>
      </c>
      <c r="E166" s="14" t="s">
        <v>450</v>
      </c>
      <c r="F166" s="15">
        <v>41052</v>
      </c>
      <c r="G166" s="14">
        <v>1</v>
      </c>
      <c r="H166" s="9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32.25" customHeight="1">
      <c r="A167" s="14" t="s">
        <v>12</v>
      </c>
      <c r="B167" s="14" t="s">
        <v>451</v>
      </c>
      <c r="C167" s="14" t="s">
        <v>278</v>
      </c>
      <c r="D167" s="14">
        <v>13</v>
      </c>
      <c r="E167" s="14" t="s">
        <v>383</v>
      </c>
      <c r="F167" s="15">
        <v>41025</v>
      </c>
      <c r="G167" s="14">
        <v>1</v>
      </c>
      <c r="H167" s="9"/>
      <c r="I167" s="8"/>
      <c r="J167" s="9"/>
      <c r="K167" s="9"/>
      <c r="L167" s="9"/>
      <c r="M167" s="9" t="s">
        <v>363</v>
      </c>
      <c r="N167" s="9"/>
      <c r="O167" s="9"/>
      <c r="P167" s="9"/>
      <c r="Q167" s="9"/>
      <c r="R167" s="9"/>
      <c r="S167" s="9"/>
      <c r="T167" s="9"/>
      <c r="U167" s="9"/>
    </row>
    <row r="168" spans="1:21" ht="36" customHeight="1">
      <c r="A168" s="14" t="s">
        <v>12</v>
      </c>
      <c r="B168" s="14" t="s">
        <v>452</v>
      </c>
      <c r="C168" s="14" t="s">
        <v>82</v>
      </c>
      <c r="D168" s="14">
        <v>471</v>
      </c>
      <c r="E168" s="14" t="s">
        <v>383</v>
      </c>
      <c r="F168" s="15">
        <v>41004</v>
      </c>
      <c r="G168" s="14">
        <v>1</v>
      </c>
      <c r="H168" s="9"/>
      <c r="I168" s="8"/>
      <c r="J168" s="9"/>
      <c r="K168" s="9"/>
      <c r="L168" s="9"/>
      <c r="M168" s="9" t="s">
        <v>453</v>
      </c>
      <c r="N168" s="9"/>
      <c r="O168" s="9"/>
      <c r="P168" s="9"/>
      <c r="Q168" s="9"/>
      <c r="R168" s="9"/>
      <c r="S168" s="9"/>
      <c r="T168" s="9"/>
      <c r="U168" s="9"/>
    </row>
    <row r="169" spans="1:21" ht="36.75" customHeight="1">
      <c r="A169" s="14" t="s">
        <v>12</v>
      </c>
      <c r="B169" s="14" t="s">
        <v>244</v>
      </c>
      <c r="C169" s="14" t="s">
        <v>454</v>
      </c>
      <c r="D169" s="14"/>
      <c r="E169" s="14" t="s">
        <v>455</v>
      </c>
      <c r="F169" s="15">
        <v>41004</v>
      </c>
      <c r="G169" s="14">
        <v>7</v>
      </c>
      <c r="H169" s="9"/>
      <c r="I169" s="8"/>
      <c r="J169" s="9"/>
      <c r="K169" s="9"/>
      <c r="L169" s="9"/>
      <c r="M169" s="9" t="s">
        <v>363</v>
      </c>
      <c r="N169" s="9"/>
      <c r="O169" s="9"/>
      <c r="P169" s="9"/>
      <c r="Q169" s="9"/>
      <c r="R169" s="9"/>
      <c r="S169" s="9"/>
      <c r="T169" s="9"/>
      <c r="U169" s="9"/>
    </row>
    <row r="170" spans="1:21" ht="30.75" customHeight="1">
      <c r="A170" s="14" t="s">
        <v>12</v>
      </c>
      <c r="B170" s="14" t="s">
        <v>456</v>
      </c>
      <c r="C170" s="14" t="s">
        <v>19</v>
      </c>
      <c r="D170" s="14" t="s">
        <v>333</v>
      </c>
      <c r="E170" s="14" t="s">
        <v>383</v>
      </c>
      <c r="F170" s="15">
        <v>41003</v>
      </c>
      <c r="G170" s="14">
        <v>1</v>
      </c>
      <c r="H170" s="9"/>
      <c r="I170" s="8"/>
      <c r="J170" s="9"/>
      <c r="K170" s="9"/>
      <c r="L170" s="9"/>
      <c r="M170" s="9" t="s">
        <v>363</v>
      </c>
      <c r="N170" s="9"/>
      <c r="O170" s="9" t="s">
        <v>363</v>
      </c>
      <c r="P170" s="9"/>
      <c r="Q170" s="9"/>
      <c r="R170" s="9"/>
      <c r="S170" s="9"/>
      <c r="T170" s="9"/>
      <c r="U170" s="9"/>
    </row>
    <row r="171" spans="1:21" ht="30" customHeight="1">
      <c r="A171" s="14" t="s">
        <v>12</v>
      </c>
      <c r="B171" s="14" t="s">
        <v>457</v>
      </c>
      <c r="C171" s="14" t="s">
        <v>458</v>
      </c>
      <c r="D171" s="14">
        <v>25</v>
      </c>
      <c r="E171" s="14" t="s">
        <v>368</v>
      </c>
      <c r="F171" s="15">
        <v>41003</v>
      </c>
      <c r="G171" s="14">
        <v>2</v>
      </c>
      <c r="H171" s="9"/>
      <c r="I171" s="8"/>
      <c r="J171" s="9"/>
      <c r="K171" s="9"/>
      <c r="L171" s="9"/>
      <c r="M171" s="9" t="s">
        <v>363</v>
      </c>
      <c r="N171" s="9"/>
      <c r="O171" s="9"/>
      <c r="P171" s="9"/>
      <c r="Q171" s="9"/>
      <c r="R171" s="9"/>
      <c r="S171" s="9"/>
      <c r="T171" s="9"/>
      <c r="U171" s="9"/>
    </row>
    <row r="172" spans="1:13" ht="28.5" customHeight="1">
      <c r="A172" s="14" t="s">
        <v>12</v>
      </c>
      <c r="B172" s="14" t="s">
        <v>459</v>
      </c>
      <c r="C172" s="14" t="s">
        <v>460</v>
      </c>
      <c r="D172" s="14">
        <v>89</v>
      </c>
      <c r="E172" s="14" t="s">
        <v>427</v>
      </c>
      <c r="F172" s="15">
        <v>40984</v>
      </c>
      <c r="G172" s="14">
        <v>3</v>
      </c>
      <c r="H172" s="9"/>
      <c r="I172" s="8"/>
      <c r="J172" s="9" t="s">
        <v>363</v>
      </c>
      <c r="K172" s="9"/>
      <c r="L172" s="9"/>
      <c r="M172" s="9" t="s">
        <v>363</v>
      </c>
    </row>
    <row r="173" spans="1:13" ht="30.75" customHeight="1">
      <c r="A173" s="14" t="s">
        <v>251</v>
      </c>
      <c r="B173" s="14" t="s">
        <v>461</v>
      </c>
      <c r="C173" s="14" t="s">
        <v>82</v>
      </c>
      <c r="D173" s="14">
        <v>74</v>
      </c>
      <c r="E173" s="14" t="s">
        <v>462</v>
      </c>
      <c r="F173" s="15">
        <v>40963</v>
      </c>
      <c r="G173" s="14">
        <v>1</v>
      </c>
      <c r="H173" s="9"/>
      <c r="I173" s="8"/>
      <c r="J173" s="9" t="s">
        <v>363</v>
      </c>
      <c r="K173" s="9"/>
      <c r="L173" s="9"/>
      <c r="M173" s="9" t="s">
        <v>363</v>
      </c>
    </row>
    <row r="174" spans="1:13" ht="34.5" customHeight="1">
      <c r="A174" s="14" t="s">
        <v>12</v>
      </c>
      <c r="B174" s="14" t="s">
        <v>463</v>
      </c>
      <c r="C174" s="14" t="s">
        <v>464</v>
      </c>
      <c r="D174" s="14" t="s">
        <v>465</v>
      </c>
      <c r="E174" s="14" t="s">
        <v>466</v>
      </c>
      <c r="F174" s="15">
        <v>40963</v>
      </c>
      <c r="G174" s="14">
        <v>3</v>
      </c>
      <c r="H174" s="9"/>
      <c r="I174" s="8"/>
      <c r="J174" s="9" t="s">
        <v>453</v>
      </c>
      <c r="K174" s="9"/>
      <c r="L174" s="9"/>
      <c r="M174" s="9" t="s">
        <v>363</v>
      </c>
    </row>
    <row r="175" spans="1:13" ht="31.5" customHeight="1">
      <c r="A175" s="14" t="s">
        <v>12</v>
      </c>
      <c r="B175" s="14" t="s">
        <v>467</v>
      </c>
      <c r="C175" s="14" t="s">
        <v>129</v>
      </c>
      <c r="D175" s="14">
        <v>150</v>
      </c>
      <c r="E175" s="14" t="s">
        <v>468</v>
      </c>
      <c r="F175" s="15">
        <v>40935</v>
      </c>
      <c r="G175" s="14">
        <v>2</v>
      </c>
      <c r="H175" s="9"/>
      <c r="I175" s="8"/>
      <c r="J175" s="9" t="s">
        <v>363</v>
      </c>
      <c r="K175" s="9"/>
      <c r="L175" s="9"/>
      <c r="M175" s="9" t="s">
        <v>363</v>
      </c>
    </row>
    <row r="176" spans="1:13" ht="31.5" customHeight="1">
      <c r="A176" s="14" t="s">
        <v>12</v>
      </c>
      <c r="B176" s="14" t="s">
        <v>469</v>
      </c>
      <c r="C176" s="14" t="s">
        <v>470</v>
      </c>
      <c r="D176" s="14">
        <v>53</v>
      </c>
      <c r="E176" s="14" t="s">
        <v>471</v>
      </c>
      <c r="F176" s="15">
        <v>40913</v>
      </c>
      <c r="G176" s="14">
        <v>1</v>
      </c>
      <c r="H176" s="9"/>
      <c r="I176" s="8"/>
      <c r="J176" s="9" t="s">
        <v>363</v>
      </c>
      <c r="K176" s="9"/>
      <c r="L176" s="9"/>
      <c r="M176" s="9" t="s">
        <v>363</v>
      </c>
    </row>
    <row r="177" spans="1:13" ht="30" customHeight="1">
      <c r="A177" s="14" t="s">
        <v>12</v>
      </c>
      <c r="B177" s="14" t="s">
        <v>472</v>
      </c>
      <c r="C177" s="14" t="s">
        <v>82</v>
      </c>
      <c r="D177" s="14">
        <v>195</v>
      </c>
      <c r="E177" s="14" t="s">
        <v>354</v>
      </c>
      <c r="F177" s="15">
        <v>40906</v>
      </c>
      <c r="G177" s="14">
        <v>1</v>
      </c>
      <c r="H177" s="9"/>
      <c r="I177" s="8"/>
      <c r="J177" s="9" t="s">
        <v>363</v>
      </c>
      <c r="K177" s="9"/>
      <c r="L177" s="9"/>
      <c r="M177" s="9" t="s">
        <v>363</v>
      </c>
    </row>
    <row r="178" spans="1:13" ht="33" customHeight="1">
      <c r="A178" s="14" t="s">
        <v>12</v>
      </c>
      <c r="B178" s="14" t="s">
        <v>473</v>
      </c>
      <c r="C178" s="14" t="s">
        <v>135</v>
      </c>
      <c r="D178" s="14">
        <v>15</v>
      </c>
      <c r="E178" s="14" t="s">
        <v>361</v>
      </c>
      <c r="F178" s="15">
        <v>40906</v>
      </c>
      <c r="G178" s="14">
        <v>2</v>
      </c>
      <c r="H178" s="9"/>
      <c r="I178" s="8"/>
      <c r="J178" s="9" t="s">
        <v>363</v>
      </c>
      <c r="K178" s="9"/>
      <c r="L178" s="9"/>
      <c r="M178" s="9" t="s">
        <v>363</v>
      </c>
    </row>
    <row r="179" spans="1:13" ht="30" customHeight="1">
      <c r="A179" s="14" t="s">
        <v>12</v>
      </c>
      <c r="B179" s="14" t="s">
        <v>474</v>
      </c>
      <c r="C179" s="14" t="s">
        <v>365</v>
      </c>
      <c r="D179" s="14">
        <v>30</v>
      </c>
      <c r="E179" s="14" t="s">
        <v>475</v>
      </c>
      <c r="F179" s="15">
        <v>40891</v>
      </c>
      <c r="G179" s="14">
        <v>1</v>
      </c>
      <c r="H179" s="9"/>
      <c r="I179" s="8"/>
      <c r="J179" s="19" t="s">
        <v>363</v>
      </c>
      <c r="K179" s="9"/>
      <c r="L179" s="9"/>
      <c r="M179" s="9" t="s">
        <v>363</v>
      </c>
    </row>
    <row r="180" spans="1:13" ht="33" customHeight="1">
      <c r="A180" s="14" t="s">
        <v>12</v>
      </c>
      <c r="B180" s="14" t="s">
        <v>476</v>
      </c>
      <c r="C180" s="14" t="s">
        <v>289</v>
      </c>
      <c r="D180" s="14" t="s">
        <v>477</v>
      </c>
      <c r="E180" s="14" t="s">
        <v>383</v>
      </c>
      <c r="F180" s="15">
        <v>40891</v>
      </c>
      <c r="G180" s="14">
        <v>1</v>
      </c>
      <c r="H180" s="9"/>
      <c r="I180" s="8"/>
      <c r="J180" s="9" t="s">
        <v>363</v>
      </c>
      <c r="K180" s="9"/>
      <c r="L180" s="9"/>
      <c r="M180" s="9" t="s">
        <v>363</v>
      </c>
    </row>
    <row r="181" spans="1:13" ht="33" customHeight="1">
      <c r="A181" s="14" t="s">
        <v>12</v>
      </c>
      <c r="B181" s="14" t="s">
        <v>478</v>
      </c>
      <c r="C181" s="14" t="s">
        <v>31</v>
      </c>
      <c r="D181" s="14" t="s">
        <v>479</v>
      </c>
      <c r="E181" s="14" t="s">
        <v>480</v>
      </c>
      <c r="F181" s="15">
        <v>40884</v>
      </c>
      <c r="G181" s="14">
        <v>5</v>
      </c>
      <c r="H181" s="9"/>
      <c r="I181" s="8"/>
      <c r="J181" s="9"/>
      <c r="K181" s="9"/>
      <c r="L181" s="9"/>
      <c r="M181" s="9" t="s">
        <v>363</v>
      </c>
    </row>
    <row r="182" spans="1:13" ht="30" customHeight="1">
      <c r="A182" s="14" t="s">
        <v>12</v>
      </c>
      <c r="B182" s="14" t="s">
        <v>481</v>
      </c>
      <c r="C182" s="14" t="s">
        <v>91</v>
      </c>
      <c r="D182" s="14">
        <v>121</v>
      </c>
      <c r="E182" s="14" t="s">
        <v>371</v>
      </c>
      <c r="F182" s="15">
        <v>40876</v>
      </c>
      <c r="G182" s="14">
        <v>1</v>
      </c>
      <c r="H182" s="9"/>
      <c r="I182" s="8"/>
      <c r="J182" s="9"/>
      <c r="K182" s="9"/>
      <c r="L182" s="9"/>
      <c r="M182" s="9" t="s">
        <v>363</v>
      </c>
    </row>
    <row r="183" spans="1:13" ht="28.5" customHeight="1">
      <c r="A183" s="14" t="s">
        <v>12</v>
      </c>
      <c r="B183" s="14" t="s">
        <v>482</v>
      </c>
      <c r="C183" s="14" t="s">
        <v>260</v>
      </c>
      <c r="D183" s="14">
        <v>74</v>
      </c>
      <c r="E183" s="14" t="s">
        <v>483</v>
      </c>
      <c r="F183" s="15">
        <v>40865</v>
      </c>
      <c r="G183" s="14">
        <v>1</v>
      </c>
      <c r="H183" s="9"/>
      <c r="I183" s="8"/>
      <c r="J183" s="9"/>
      <c r="K183" s="9"/>
      <c r="L183" s="9"/>
      <c r="M183" s="9" t="s">
        <v>363</v>
      </c>
    </row>
    <row r="184" spans="1:13" ht="32.25" customHeight="1">
      <c r="A184" s="14" t="s">
        <v>12</v>
      </c>
      <c r="B184" s="14" t="s">
        <v>484</v>
      </c>
      <c r="C184" s="14" t="s">
        <v>184</v>
      </c>
      <c r="D184" s="14">
        <v>48</v>
      </c>
      <c r="E184" s="14" t="s">
        <v>485</v>
      </c>
      <c r="F184" s="15">
        <v>40862</v>
      </c>
      <c r="G184" s="14">
        <v>2</v>
      </c>
      <c r="H184" s="9"/>
      <c r="I184" s="8"/>
      <c r="J184" s="9"/>
      <c r="K184" s="9"/>
      <c r="L184" s="9"/>
      <c r="M184" s="9"/>
    </row>
    <row r="185" spans="1:18" ht="32.25" customHeight="1">
      <c r="A185" s="14" t="s">
        <v>12</v>
      </c>
      <c r="B185" s="14" t="s">
        <v>486</v>
      </c>
      <c r="C185" s="14" t="s">
        <v>159</v>
      </c>
      <c r="D185" s="14">
        <v>107</v>
      </c>
      <c r="E185" s="14" t="s">
        <v>405</v>
      </c>
      <c r="F185" s="15">
        <v>40862</v>
      </c>
      <c r="G185" s="14">
        <v>1</v>
      </c>
      <c r="H185" s="9"/>
      <c r="I185" s="8"/>
      <c r="J185" s="9"/>
      <c r="K185" s="9"/>
      <c r="L185" s="9"/>
      <c r="M185" s="9"/>
      <c r="O185" s="20"/>
      <c r="P185" s="20"/>
      <c r="Q185" s="20"/>
      <c r="R185" s="20"/>
    </row>
    <row r="186" spans="1:13" ht="32.25" customHeight="1">
      <c r="A186" s="14" t="s">
        <v>12</v>
      </c>
      <c r="B186" s="14" t="s">
        <v>487</v>
      </c>
      <c r="C186" s="14" t="s">
        <v>91</v>
      </c>
      <c r="D186" s="14">
        <v>107</v>
      </c>
      <c r="E186" s="14" t="s">
        <v>483</v>
      </c>
      <c r="F186" s="15">
        <v>40862</v>
      </c>
      <c r="G186" s="14">
        <v>1</v>
      </c>
      <c r="H186" s="9"/>
      <c r="I186" s="8"/>
      <c r="J186" s="9"/>
      <c r="K186" s="9"/>
      <c r="L186" s="9"/>
      <c r="M186" s="9"/>
    </row>
    <row r="187" spans="1:13" ht="29.25" customHeight="1">
      <c r="A187" s="14" t="s">
        <v>12</v>
      </c>
      <c r="B187" s="14" t="s">
        <v>488</v>
      </c>
      <c r="C187" s="14" t="s">
        <v>82</v>
      </c>
      <c r="D187" s="14" t="s">
        <v>489</v>
      </c>
      <c r="E187" s="14" t="s">
        <v>417</v>
      </c>
      <c r="F187" s="15">
        <v>40862</v>
      </c>
      <c r="G187" s="14">
        <v>2</v>
      </c>
      <c r="H187" s="9"/>
      <c r="I187" s="8"/>
      <c r="J187" s="9"/>
      <c r="K187" s="9"/>
      <c r="L187" s="9"/>
      <c r="M187" s="9"/>
    </row>
    <row r="188" spans="1:13" ht="38.25" customHeight="1">
      <c r="A188" s="14" t="s">
        <v>12</v>
      </c>
      <c r="B188" s="14" t="s">
        <v>490</v>
      </c>
      <c r="C188" s="14" t="s">
        <v>126</v>
      </c>
      <c r="D188" s="14">
        <v>92</v>
      </c>
      <c r="E188" s="14" t="s">
        <v>347</v>
      </c>
      <c r="F188" s="15">
        <v>40862</v>
      </c>
      <c r="G188" s="14">
        <v>7</v>
      </c>
      <c r="H188" s="9"/>
      <c r="I188" s="8"/>
      <c r="J188" s="9"/>
      <c r="K188" s="9"/>
      <c r="L188" s="9"/>
      <c r="M188" s="9"/>
    </row>
    <row r="189" spans="1:13" ht="27.75" customHeight="1">
      <c r="A189" s="14" t="s">
        <v>12</v>
      </c>
      <c r="B189" s="14" t="s">
        <v>491</v>
      </c>
      <c r="C189" s="14" t="s">
        <v>198</v>
      </c>
      <c r="D189" s="14">
        <v>10</v>
      </c>
      <c r="E189" s="14" t="s">
        <v>385</v>
      </c>
      <c r="F189" s="15">
        <v>40849</v>
      </c>
      <c r="G189" s="14">
        <v>1</v>
      </c>
      <c r="H189" s="9"/>
      <c r="I189" s="8"/>
      <c r="J189" s="9"/>
      <c r="K189" s="9"/>
      <c r="L189" s="9"/>
      <c r="M189" s="9"/>
    </row>
    <row r="190" spans="1:14" ht="30" customHeight="1">
      <c r="A190" s="14" t="s">
        <v>12</v>
      </c>
      <c r="B190" s="14" t="s">
        <v>492</v>
      </c>
      <c r="C190" s="14" t="s">
        <v>89</v>
      </c>
      <c r="D190" s="14">
        <v>25</v>
      </c>
      <c r="E190" s="14" t="s">
        <v>493</v>
      </c>
      <c r="F190" s="15">
        <v>40836</v>
      </c>
      <c r="G190" s="14">
        <v>2</v>
      </c>
      <c r="H190" s="9"/>
      <c r="I190" s="8"/>
      <c r="J190" s="9"/>
      <c r="K190" s="9"/>
      <c r="L190" s="9"/>
      <c r="M190" s="19"/>
      <c r="N190" s="20"/>
    </row>
    <row r="191" spans="1:13" ht="30.75" customHeight="1">
      <c r="A191" s="14" t="s">
        <v>12</v>
      </c>
      <c r="B191" s="21" t="s">
        <v>494</v>
      </c>
      <c r="C191" s="14" t="s">
        <v>495</v>
      </c>
      <c r="D191" s="14">
        <v>40</v>
      </c>
      <c r="E191" s="14" t="s">
        <v>409</v>
      </c>
      <c r="F191" s="15">
        <v>40843</v>
      </c>
      <c r="G191" s="14">
        <v>2</v>
      </c>
      <c r="H191" s="9"/>
      <c r="I191" s="8"/>
      <c r="J191" s="9"/>
      <c r="K191" s="9"/>
      <c r="L191" s="9"/>
      <c r="M191" s="9"/>
    </row>
    <row r="192" spans="1:13" ht="30" customHeight="1">
      <c r="A192" s="14" t="s">
        <v>12</v>
      </c>
      <c r="B192" s="14" t="s">
        <v>496</v>
      </c>
      <c r="C192" s="14" t="s">
        <v>215</v>
      </c>
      <c r="D192" s="14">
        <v>4</v>
      </c>
      <c r="E192" s="14" t="s">
        <v>350</v>
      </c>
      <c r="F192" s="15">
        <v>40834</v>
      </c>
      <c r="G192" s="14">
        <v>1</v>
      </c>
      <c r="H192" s="9"/>
      <c r="I192" s="8"/>
      <c r="J192" s="9"/>
      <c r="K192" s="9"/>
      <c r="L192" s="9"/>
      <c r="M192" s="9"/>
    </row>
    <row r="193" spans="1:13" ht="29.25" customHeight="1">
      <c r="A193" s="14" t="s">
        <v>12</v>
      </c>
      <c r="B193" s="21" t="s">
        <v>497</v>
      </c>
      <c r="C193" s="14" t="s">
        <v>71</v>
      </c>
      <c r="D193" s="14">
        <v>68</v>
      </c>
      <c r="E193" s="14" t="s">
        <v>385</v>
      </c>
      <c r="F193" s="15">
        <v>40834</v>
      </c>
      <c r="G193" s="14">
        <v>1</v>
      </c>
      <c r="H193" s="9"/>
      <c r="I193" s="8"/>
      <c r="J193" s="9"/>
      <c r="K193" s="9"/>
      <c r="L193" s="9"/>
      <c r="M193" s="9"/>
    </row>
    <row r="194" spans="1:13" ht="32.25" customHeight="1">
      <c r="A194" s="14" t="s">
        <v>12</v>
      </c>
      <c r="B194" s="14" t="s">
        <v>498</v>
      </c>
      <c r="C194" s="14" t="s">
        <v>390</v>
      </c>
      <c r="D194" s="14">
        <v>57</v>
      </c>
      <c r="E194" s="14" t="s">
        <v>371</v>
      </c>
      <c r="F194" s="15">
        <v>40834</v>
      </c>
      <c r="G194" s="14">
        <v>1</v>
      </c>
      <c r="H194" s="9"/>
      <c r="I194" s="8"/>
      <c r="J194" s="9"/>
      <c r="K194" s="9"/>
      <c r="L194" s="9"/>
      <c r="M194" s="9"/>
    </row>
    <row r="195" spans="1:13" ht="30" customHeight="1">
      <c r="A195" s="14" t="s">
        <v>251</v>
      </c>
      <c r="B195" s="14" t="s">
        <v>499</v>
      </c>
      <c r="C195" s="14" t="s">
        <v>82</v>
      </c>
      <c r="D195" s="14">
        <v>261</v>
      </c>
      <c r="E195" s="14" t="s">
        <v>366</v>
      </c>
      <c r="F195" s="15">
        <v>40800</v>
      </c>
      <c r="G195" s="14">
        <v>2</v>
      </c>
      <c r="H195" s="8"/>
      <c r="I195" s="8"/>
      <c r="J195" s="9"/>
      <c r="K195" s="9"/>
      <c r="L195" s="9"/>
      <c r="M195" s="9"/>
    </row>
    <row r="196" spans="1:13" ht="30.75" customHeight="1">
      <c r="A196" s="14" t="s">
        <v>12</v>
      </c>
      <c r="B196" s="14" t="s">
        <v>500</v>
      </c>
      <c r="C196" s="14" t="s">
        <v>9</v>
      </c>
      <c r="D196" s="14" t="s">
        <v>501</v>
      </c>
      <c r="E196" s="14" t="s">
        <v>388</v>
      </c>
      <c r="F196" s="15">
        <v>40816</v>
      </c>
      <c r="G196" s="14">
        <v>1</v>
      </c>
      <c r="H196" s="8"/>
      <c r="I196" s="8"/>
      <c r="J196" s="9"/>
      <c r="K196" s="9"/>
      <c r="L196" s="9"/>
      <c r="M196" s="9"/>
    </row>
    <row r="197" spans="1:13" ht="42" customHeight="1">
      <c r="A197" s="14" t="s">
        <v>12</v>
      </c>
      <c r="B197" s="14" t="s">
        <v>502</v>
      </c>
      <c r="C197" s="14" t="s">
        <v>503</v>
      </c>
      <c r="D197" s="14">
        <v>31</v>
      </c>
      <c r="E197" s="14" t="s">
        <v>385</v>
      </c>
      <c r="F197" s="15">
        <v>40800</v>
      </c>
      <c r="G197" s="14">
        <v>1</v>
      </c>
      <c r="H197" s="8"/>
      <c r="I197" s="8"/>
      <c r="J197" s="9"/>
      <c r="K197" s="9"/>
      <c r="L197" s="9"/>
      <c r="M197" s="9"/>
    </row>
    <row r="198" spans="1:13" ht="48" customHeight="1">
      <c r="A198" s="14" t="s">
        <v>12</v>
      </c>
      <c r="B198" s="14" t="s">
        <v>504</v>
      </c>
      <c r="C198" s="14" t="s">
        <v>129</v>
      </c>
      <c r="D198" s="14">
        <v>147</v>
      </c>
      <c r="E198" s="14" t="s">
        <v>383</v>
      </c>
      <c r="F198" s="15">
        <v>40800</v>
      </c>
      <c r="G198" s="14">
        <v>1</v>
      </c>
      <c r="H198" s="8"/>
      <c r="I198" s="8"/>
      <c r="J198" s="9"/>
      <c r="K198" s="9"/>
      <c r="L198" s="9"/>
      <c r="M198" s="9"/>
    </row>
    <row r="199" spans="1:13" ht="34.5" customHeight="1">
      <c r="A199" s="14" t="s">
        <v>12</v>
      </c>
      <c r="B199" s="14" t="s">
        <v>505</v>
      </c>
      <c r="C199" s="14" t="s">
        <v>129</v>
      </c>
      <c r="D199" s="14" t="s">
        <v>506</v>
      </c>
      <c r="E199" s="14" t="s">
        <v>507</v>
      </c>
      <c r="F199" s="15">
        <v>40784</v>
      </c>
      <c r="G199" s="14">
        <v>9</v>
      </c>
      <c r="H199" s="8"/>
      <c r="I199" s="8"/>
      <c r="J199" s="9"/>
      <c r="K199" s="9"/>
      <c r="L199" s="9"/>
      <c r="M199" s="9"/>
    </row>
    <row r="200" spans="1:13" ht="30" customHeight="1">
      <c r="A200" s="14" t="s">
        <v>12</v>
      </c>
      <c r="B200" s="14" t="s">
        <v>508</v>
      </c>
      <c r="C200" s="14" t="s">
        <v>82</v>
      </c>
      <c r="D200" s="14">
        <v>351</v>
      </c>
      <c r="E200" s="14" t="s">
        <v>509</v>
      </c>
      <c r="F200" s="15">
        <v>40771</v>
      </c>
      <c r="G200" s="14">
        <v>3</v>
      </c>
      <c r="H200" s="8"/>
      <c r="I200" s="8"/>
      <c r="J200" s="9"/>
      <c r="K200" s="9"/>
      <c r="L200" s="9"/>
      <c r="M200" s="9"/>
    </row>
    <row r="201" spans="1:13" ht="30" customHeight="1">
      <c r="A201" s="14" t="s">
        <v>12</v>
      </c>
      <c r="B201" s="14" t="s">
        <v>510</v>
      </c>
      <c r="C201" s="14" t="s">
        <v>9</v>
      </c>
      <c r="D201" s="14" t="s">
        <v>511</v>
      </c>
      <c r="E201" s="14" t="s">
        <v>512</v>
      </c>
      <c r="F201" s="15">
        <v>40771</v>
      </c>
      <c r="G201" s="14">
        <v>4</v>
      </c>
      <c r="H201" s="8"/>
      <c r="I201" s="8"/>
      <c r="J201" s="9"/>
      <c r="K201" s="9"/>
      <c r="L201" s="9"/>
      <c r="M201" s="9"/>
    </row>
    <row r="202" spans="1:13" ht="36" customHeight="1">
      <c r="A202" s="14" t="s">
        <v>12</v>
      </c>
      <c r="B202" s="14" t="s">
        <v>452</v>
      </c>
      <c r="C202" s="14" t="s">
        <v>513</v>
      </c>
      <c r="D202" s="21">
        <v>20</v>
      </c>
      <c r="E202" s="14" t="s">
        <v>371</v>
      </c>
      <c r="F202" s="15">
        <v>40739</v>
      </c>
      <c r="G202" s="14">
        <v>1</v>
      </c>
      <c r="H202" s="8"/>
      <c r="I202" s="8"/>
      <c r="J202" s="9"/>
      <c r="K202" s="9"/>
      <c r="L202" s="9"/>
      <c r="M202" s="9"/>
    </row>
    <row r="203" spans="1:13" ht="27.75" customHeight="1">
      <c r="A203" s="14" t="s">
        <v>12</v>
      </c>
      <c r="B203" s="14" t="s">
        <v>514</v>
      </c>
      <c r="C203" s="14" t="s">
        <v>515</v>
      </c>
      <c r="D203" s="21">
        <v>3</v>
      </c>
      <c r="E203" s="14" t="s">
        <v>516</v>
      </c>
      <c r="F203" s="15">
        <v>40738</v>
      </c>
      <c r="G203" s="14">
        <v>2</v>
      </c>
      <c r="H203" s="8"/>
      <c r="I203" s="8"/>
      <c r="J203" s="9"/>
      <c r="K203" s="9"/>
      <c r="L203" s="9"/>
      <c r="M203" s="9"/>
    </row>
    <row r="204" spans="1:13" ht="29.25" customHeight="1">
      <c r="A204" s="14" t="s">
        <v>251</v>
      </c>
      <c r="B204" s="14" t="s">
        <v>517</v>
      </c>
      <c r="C204" s="14" t="s">
        <v>57</v>
      </c>
      <c r="D204" s="14">
        <v>74</v>
      </c>
      <c r="E204" s="14" t="s">
        <v>462</v>
      </c>
      <c r="F204" s="15">
        <v>40738</v>
      </c>
      <c r="G204" s="14">
        <v>1</v>
      </c>
      <c r="H204" s="8"/>
      <c r="I204" s="8"/>
      <c r="J204" s="9"/>
      <c r="K204" s="9"/>
      <c r="L204" s="9"/>
      <c r="M204" s="9"/>
    </row>
    <row r="205" spans="1:13" ht="33" customHeight="1">
      <c r="A205" s="14" t="s">
        <v>133</v>
      </c>
      <c r="B205" s="14" t="s">
        <v>518</v>
      </c>
      <c r="C205" s="14" t="s">
        <v>184</v>
      </c>
      <c r="D205" s="14">
        <v>42</v>
      </c>
      <c r="E205" s="18" t="s">
        <v>519</v>
      </c>
      <c r="F205" s="15">
        <v>40738</v>
      </c>
      <c r="G205" s="14">
        <v>5</v>
      </c>
      <c r="H205" s="8"/>
      <c r="I205" s="8"/>
      <c r="J205" s="9"/>
      <c r="K205" s="9"/>
      <c r="L205" s="9"/>
      <c r="M205" s="9"/>
    </row>
    <row r="206" spans="1:13" ht="30" customHeight="1">
      <c r="A206" s="14" t="s">
        <v>251</v>
      </c>
      <c r="B206" s="14" t="s">
        <v>520</v>
      </c>
      <c r="C206" s="14" t="s">
        <v>294</v>
      </c>
      <c r="D206" s="14">
        <v>52</v>
      </c>
      <c r="E206" s="14" t="s">
        <v>462</v>
      </c>
      <c r="F206" s="15">
        <v>40725</v>
      </c>
      <c r="G206" s="14">
        <v>1</v>
      </c>
      <c r="H206" s="8"/>
      <c r="I206" s="8"/>
      <c r="J206" s="9"/>
      <c r="K206" s="9"/>
      <c r="L206" s="9"/>
      <c r="M206" s="9"/>
    </row>
    <row r="207" spans="1:13" ht="30" customHeight="1">
      <c r="A207" s="14" t="s">
        <v>251</v>
      </c>
      <c r="B207" s="14" t="s">
        <v>521</v>
      </c>
      <c r="C207" s="14" t="s">
        <v>82</v>
      </c>
      <c r="D207" s="14">
        <v>443</v>
      </c>
      <c r="E207" s="14" t="s">
        <v>354</v>
      </c>
      <c r="F207" s="15">
        <v>40725</v>
      </c>
      <c r="G207" s="14">
        <v>1</v>
      </c>
      <c r="H207" s="8"/>
      <c r="I207" s="8"/>
      <c r="J207" s="9"/>
      <c r="K207" s="9"/>
      <c r="L207" s="9"/>
      <c r="M207" s="9"/>
    </row>
    <row r="208" spans="1:13" ht="30.75" customHeight="1">
      <c r="A208" s="14" t="s">
        <v>251</v>
      </c>
      <c r="B208" s="14" t="s">
        <v>522</v>
      </c>
      <c r="C208" s="14" t="s">
        <v>91</v>
      </c>
      <c r="D208" s="14">
        <v>27</v>
      </c>
      <c r="E208" s="14" t="s">
        <v>388</v>
      </c>
      <c r="F208" s="15">
        <v>40725</v>
      </c>
      <c r="G208" s="14">
        <v>1</v>
      </c>
      <c r="H208" s="8"/>
      <c r="I208" s="8"/>
      <c r="J208" s="9"/>
      <c r="K208" s="9"/>
      <c r="L208" s="9"/>
      <c r="M208" s="9"/>
    </row>
    <row r="209" spans="1:13" ht="27" customHeight="1">
      <c r="A209" s="14" t="s">
        <v>251</v>
      </c>
      <c r="B209" s="14" t="s">
        <v>523</v>
      </c>
      <c r="C209" s="14" t="s">
        <v>524</v>
      </c>
      <c r="D209" s="14">
        <v>41</v>
      </c>
      <c r="E209" s="14" t="s">
        <v>371</v>
      </c>
      <c r="F209" s="15">
        <v>40725</v>
      </c>
      <c r="G209" s="14">
        <v>1</v>
      </c>
      <c r="H209" s="8"/>
      <c r="I209" s="8"/>
      <c r="J209" s="9"/>
      <c r="K209" s="9"/>
      <c r="L209" s="9"/>
      <c r="M209" s="9"/>
    </row>
    <row r="210" spans="1:13" ht="27" customHeight="1">
      <c r="A210" s="14" t="s">
        <v>251</v>
      </c>
      <c r="B210" s="14" t="s">
        <v>525</v>
      </c>
      <c r="C210" s="14" t="s">
        <v>495</v>
      </c>
      <c r="D210" s="14" t="s">
        <v>526</v>
      </c>
      <c r="E210" s="14" t="s">
        <v>371</v>
      </c>
      <c r="F210" s="15">
        <v>40725</v>
      </c>
      <c r="G210" s="14">
        <v>1</v>
      </c>
      <c r="H210" s="8"/>
      <c r="I210" s="8"/>
      <c r="J210" s="9"/>
      <c r="K210" s="9"/>
      <c r="L210" s="9"/>
      <c r="M210" s="9"/>
    </row>
    <row r="211" spans="1:13" ht="27" customHeight="1">
      <c r="A211" s="14" t="s">
        <v>251</v>
      </c>
      <c r="B211" s="14" t="s">
        <v>527</v>
      </c>
      <c r="C211" s="14" t="s">
        <v>528</v>
      </c>
      <c r="D211" s="14">
        <v>34</v>
      </c>
      <c r="E211" s="14" t="s">
        <v>462</v>
      </c>
      <c r="F211" s="15">
        <v>40725</v>
      </c>
      <c r="G211" s="14">
        <v>1</v>
      </c>
      <c r="H211" s="8"/>
      <c r="I211" s="8"/>
      <c r="J211" s="9"/>
      <c r="K211" s="9"/>
      <c r="L211" s="9"/>
      <c r="M211" s="9"/>
    </row>
    <row r="212" spans="1:13" ht="39" customHeight="1">
      <c r="A212" s="14" t="s">
        <v>251</v>
      </c>
      <c r="B212" s="14" t="s">
        <v>452</v>
      </c>
      <c r="C212" s="14" t="s">
        <v>529</v>
      </c>
      <c r="D212" s="14"/>
      <c r="E212" s="14" t="s">
        <v>388</v>
      </c>
      <c r="F212" s="15">
        <v>40702</v>
      </c>
      <c r="G212" s="14">
        <v>1</v>
      </c>
      <c r="H212" s="8"/>
      <c r="I212" s="8"/>
      <c r="J212" s="9"/>
      <c r="K212" s="9"/>
      <c r="L212" s="9"/>
      <c r="M212" s="9"/>
    </row>
    <row r="213" spans="1:13" ht="27" customHeight="1">
      <c r="A213" s="14" t="s">
        <v>251</v>
      </c>
      <c r="B213" s="14" t="s">
        <v>530</v>
      </c>
      <c r="C213" s="14" t="s">
        <v>42</v>
      </c>
      <c r="D213" s="14" t="s">
        <v>531</v>
      </c>
      <c r="E213" s="14" t="s">
        <v>354</v>
      </c>
      <c r="F213" s="15">
        <v>40702</v>
      </c>
      <c r="G213" s="14">
        <v>1</v>
      </c>
      <c r="H213" s="8"/>
      <c r="I213" s="8"/>
      <c r="J213" s="9"/>
      <c r="K213" s="9"/>
      <c r="L213" s="9"/>
      <c r="M213" s="9"/>
    </row>
    <row r="214" spans="1:13" ht="27" customHeight="1">
      <c r="A214" s="14" t="s">
        <v>251</v>
      </c>
      <c r="B214" s="14" t="s">
        <v>532</v>
      </c>
      <c r="C214" s="14" t="s">
        <v>184</v>
      </c>
      <c r="D214" s="22">
        <v>22</v>
      </c>
      <c r="E214" s="14" t="s">
        <v>512</v>
      </c>
      <c r="F214" s="15">
        <v>40702</v>
      </c>
      <c r="G214" s="14">
        <v>4</v>
      </c>
      <c r="H214" s="8"/>
      <c r="I214" s="8"/>
      <c r="J214" s="9"/>
      <c r="K214" s="9"/>
      <c r="L214" s="9"/>
      <c r="M214" s="9"/>
    </row>
    <row r="215" spans="1:13" ht="27" customHeight="1">
      <c r="A215" s="14" t="s">
        <v>251</v>
      </c>
      <c r="B215" s="14" t="s">
        <v>533</v>
      </c>
      <c r="C215" s="14" t="s">
        <v>534</v>
      </c>
      <c r="D215" s="14">
        <v>32</v>
      </c>
      <c r="E215" s="14" t="s">
        <v>535</v>
      </c>
      <c r="F215" s="15">
        <v>40702</v>
      </c>
      <c r="G215" s="14">
        <v>3</v>
      </c>
      <c r="H215" s="8"/>
      <c r="I215" s="8"/>
      <c r="J215" s="9"/>
      <c r="K215" s="9"/>
      <c r="L215" s="9"/>
      <c r="M215" s="9"/>
    </row>
    <row r="216" spans="1:13" ht="36" customHeight="1">
      <c r="A216" s="14" t="s">
        <v>251</v>
      </c>
      <c r="B216" s="14" t="s">
        <v>536</v>
      </c>
      <c r="C216" s="14" t="s">
        <v>82</v>
      </c>
      <c r="D216" s="14" t="s">
        <v>537</v>
      </c>
      <c r="E216" s="14" t="s">
        <v>354</v>
      </c>
      <c r="F216" s="15">
        <v>40702</v>
      </c>
      <c r="G216" s="14">
        <v>1</v>
      </c>
      <c r="H216" s="8"/>
      <c r="I216" s="8"/>
      <c r="J216" s="9"/>
      <c r="K216" s="9"/>
      <c r="L216" s="9"/>
      <c r="M216" s="9"/>
    </row>
    <row r="217" spans="1:13" ht="27" customHeight="1">
      <c r="A217" s="14" t="s">
        <v>251</v>
      </c>
      <c r="B217" s="14" t="s">
        <v>425</v>
      </c>
      <c r="C217" s="14" t="s">
        <v>538</v>
      </c>
      <c r="D217" s="14">
        <v>19</v>
      </c>
      <c r="E217" s="14" t="s">
        <v>539</v>
      </c>
      <c r="F217" s="15">
        <v>40702</v>
      </c>
      <c r="G217" s="14">
        <v>2</v>
      </c>
      <c r="H217" s="8"/>
      <c r="I217" s="8"/>
      <c r="J217" s="9"/>
      <c r="K217" s="9"/>
      <c r="L217" s="9"/>
      <c r="M217" s="9"/>
    </row>
    <row r="218" spans="1:13" ht="27" customHeight="1">
      <c r="A218" s="14" t="s">
        <v>251</v>
      </c>
      <c r="B218" s="14" t="s">
        <v>540</v>
      </c>
      <c r="C218" s="14" t="s">
        <v>147</v>
      </c>
      <c r="D218" s="14">
        <v>117</v>
      </c>
      <c r="E218" s="14" t="s">
        <v>385</v>
      </c>
      <c r="F218" s="15">
        <v>40702</v>
      </c>
      <c r="G218" s="14">
        <v>1</v>
      </c>
      <c r="H218" s="8"/>
      <c r="I218" s="8"/>
      <c r="J218" s="9"/>
      <c r="K218" s="9"/>
      <c r="L218" s="9"/>
      <c r="M218" s="9"/>
    </row>
    <row r="219" spans="1:13" ht="27" customHeight="1">
      <c r="A219" s="14" t="s">
        <v>251</v>
      </c>
      <c r="B219" s="14" t="s">
        <v>541</v>
      </c>
      <c r="C219" s="14" t="s">
        <v>464</v>
      </c>
      <c r="D219" s="14">
        <v>9</v>
      </c>
      <c r="E219" s="14" t="s">
        <v>542</v>
      </c>
      <c r="F219" s="15">
        <v>40697</v>
      </c>
      <c r="G219" s="14">
        <v>2</v>
      </c>
      <c r="H219" s="8"/>
      <c r="I219" s="8"/>
      <c r="J219" s="9"/>
      <c r="K219" s="9"/>
      <c r="L219" s="9"/>
      <c r="M219" s="9"/>
    </row>
    <row r="220" spans="1:13" ht="27" customHeight="1">
      <c r="A220" s="14" t="s">
        <v>251</v>
      </c>
      <c r="B220" s="14" t="s">
        <v>543</v>
      </c>
      <c r="C220" s="14" t="s">
        <v>544</v>
      </c>
      <c r="D220" s="14" t="s">
        <v>545</v>
      </c>
      <c r="E220" s="14" t="s">
        <v>546</v>
      </c>
      <c r="F220" s="15">
        <v>40640</v>
      </c>
      <c r="G220" s="14">
        <v>2</v>
      </c>
      <c r="H220" s="8"/>
      <c r="I220" s="8"/>
      <c r="J220" s="9"/>
      <c r="K220" s="9"/>
      <c r="L220" s="9"/>
      <c r="M220" s="9"/>
    </row>
    <row r="221" spans="1:13" ht="30.75" customHeight="1">
      <c r="A221" s="14" t="s">
        <v>251</v>
      </c>
      <c r="B221" s="14" t="s">
        <v>547</v>
      </c>
      <c r="C221" s="14" t="s">
        <v>548</v>
      </c>
      <c r="D221" s="14"/>
      <c r="E221" s="14" t="s">
        <v>383</v>
      </c>
      <c r="F221" s="15">
        <v>40634</v>
      </c>
      <c r="G221" s="14">
        <v>1</v>
      </c>
      <c r="H221" s="8"/>
      <c r="I221" s="8"/>
      <c r="J221" s="9"/>
      <c r="K221" s="9"/>
      <c r="L221" s="9"/>
      <c r="M221" s="9"/>
    </row>
    <row r="222" spans="1:13" ht="27" customHeight="1">
      <c r="A222" s="14" t="s">
        <v>251</v>
      </c>
      <c r="B222" s="14" t="s">
        <v>549</v>
      </c>
      <c r="C222" s="14" t="s">
        <v>550</v>
      </c>
      <c r="D222" s="14">
        <v>43</v>
      </c>
      <c r="E222" s="14" t="s">
        <v>475</v>
      </c>
      <c r="F222" s="15">
        <v>40640</v>
      </c>
      <c r="G222" s="14">
        <v>1</v>
      </c>
      <c r="H222" s="8"/>
      <c r="I222" s="8"/>
      <c r="J222" s="9"/>
      <c r="K222" s="9"/>
      <c r="L222" s="9"/>
      <c r="M222" s="9"/>
    </row>
    <row r="223" spans="1:13" ht="27" customHeight="1">
      <c r="A223" s="14" t="s">
        <v>251</v>
      </c>
      <c r="B223" s="14" t="s">
        <v>551</v>
      </c>
      <c r="C223" s="14" t="s">
        <v>89</v>
      </c>
      <c r="D223" s="14">
        <v>123</v>
      </c>
      <c r="E223" s="14" t="s">
        <v>385</v>
      </c>
      <c r="F223" s="15">
        <v>40640</v>
      </c>
      <c r="G223" s="14">
        <v>1</v>
      </c>
      <c r="H223" s="8"/>
      <c r="I223" s="8"/>
      <c r="J223" s="9"/>
      <c r="K223" s="9"/>
      <c r="L223" s="9"/>
      <c r="M223" s="9"/>
    </row>
    <row r="224" spans="1:13" ht="36.75" customHeight="1">
      <c r="A224" s="14" t="s">
        <v>251</v>
      </c>
      <c r="B224" s="14" t="s">
        <v>552</v>
      </c>
      <c r="C224" s="14" t="s">
        <v>9</v>
      </c>
      <c r="D224" s="14" t="s">
        <v>296</v>
      </c>
      <c r="E224" s="14" t="s">
        <v>553</v>
      </c>
      <c r="F224" s="15">
        <v>40634</v>
      </c>
      <c r="G224" s="14">
        <v>1</v>
      </c>
      <c r="H224" s="8"/>
      <c r="I224" s="8"/>
      <c r="J224" s="9"/>
      <c r="K224" s="9"/>
      <c r="L224" s="9"/>
      <c r="M224" s="9"/>
    </row>
    <row r="225" spans="1:13" ht="26.25" customHeight="1">
      <c r="A225" s="14" t="s">
        <v>251</v>
      </c>
      <c r="B225" s="14" t="s">
        <v>554</v>
      </c>
      <c r="C225" s="14" t="s">
        <v>393</v>
      </c>
      <c r="D225" s="14">
        <v>84</v>
      </c>
      <c r="E225" s="14" t="s">
        <v>555</v>
      </c>
      <c r="F225" s="15">
        <v>40616</v>
      </c>
      <c r="G225" s="14">
        <v>2</v>
      </c>
      <c r="H225" s="8"/>
      <c r="I225" s="8"/>
      <c r="J225" s="9"/>
      <c r="K225" s="9"/>
      <c r="L225" s="9"/>
      <c r="M225" s="9"/>
    </row>
    <row r="226" spans="1:13" ht="27.75" customHeight="1">
      <c r="A226" s="14" t="s">
        <v>251</v>
      </c>
      <c r="B226" s="14" t="s">
        <v>556</v>
      </c>
      <c r="C226" s="14" t="s">
        <v>412</v>
      </c>
      <c r="D226" s="22">
        <v>22</v>
      </c>
      <c r="E226" s="14" t="s">
        <v>405</v>
      </c>
      <c r="F226" s="15">
        <v>40520</v>
      </c>
      <c r="G226" s="14">
        <v>1</v>
      </c>
      <c r="H226" s="8"/>
      <c r="I226" s="8"/>
      <c r="J226" s="9"/>
      <c r="K226" s="9"/>
      <c r="L226" s="9"/>
      <c r="M226" s="9" t="s">
        <v>363</v>
      </c>
    </row>
    <row r="227" spans="1:13" ht="27" customHeight="1">
      <c r="A227" s="14" t="s">
        <v>251</v>
      </c>
      <c r="B227" s="14" t="s">
        <v>557</v>
      </c>
      <c r="C227" s="14" t="s">
        <v>159</v>
      </c>
      <c r="D227" s="14">
        <v>211</v>
      </c>
      <c r="E227" s="14" t="s">
        <v>405</v>
      </c>
      <c r="F227" s="15">
        <v>40532</v>
      </c>
      <c r="G227" s="14">
        <v>1</v>
      </c>
      <c r="H227" s="8"/>
      <c r="I227" s="8"/>
      <c r="J227" s="9"/>
      <c r="K227" s="9"/>
      <c r="L227" s="9"/>
      <c r="M227" s="19" t="s">
        <v>363</v>
      </c>
    </row>
    <row r="228" spans="1:13" ht="27" customHeight="1">
      <c r="A228" s="14" t="s">
        <v>251</v>
      </c>
      <c r="B228" s="14" t="s">
        <v>558</v>
      </c>
      <c r="C228" s="14" t="s">
        <v>135</v>
      </c>
      <c r="D228" s="14">
        <v>47</v>
      </c>
      <c r="E228" s="14" t="s">
        <v>559</v>
      </c>
      <c r="F228" s="15">
        <v>40520</v>
      </c>
      <c r="G228" s="14">
        <v>2</v>
      </c>
      <c r="H228" s="8"/>
      <c r="I228" s="8"/>
      <c r="J228" s="9"/>
      <c r="K228" s="9"/>
      <c r="L228" s="9"/>
      <c r="M228" s="9"/>
    </row>
    <row r="229" spans="1:9" s="9" customFormat="1" ht="27" customHeight="1">
      <c r="A229" s="14" t="s">
        <v>251</v>
      </c>
      <c r="B229" s="14" t="s">
        <v>560</v>
      </c>
      <c r="C229" s="14" t="s">
        <v>45</v>
      </c>
      <c r="D229" s="14">
        <v>15</v>
      </c>
      <c r="E229" s="14" t="s">
        <v>417</v>
      </c>
      <c r="F229" s="15">
        <v>40520</v>
      </c>
      <c r="G229" s="14">
        <v>2</v>
      </c>
      <c r="H229" s="8"/>
      <c r="I229" s="8"/>
    </row>
    <row r="230" spans="1:9" s="9" customFormat="1" ht="27" customHeight="1">
      <c r="A230" s="14" t="s">
        <v>251</v>
      </c>
      <c r="B230" s="14" t="s">
        <v>561</v>
      </c>
      <c r="C230" s="14" t="s">
        <v>82</v>
      </c>
      <c r="D230" s="14">
        <v>261</v>
      </c>
      <c r="E230" s="14" t="s">
        <v>562</v>
      </c>
      <c r="F230" s="15">
        <v>40498</v>
      </c>
      <c r="G230" s="14">
        <v>2</v>
      </c>
      <c r="H230" s="8"/>
      <c r="I230" s="8"/>
    </row>
    <row r="231" spans="1:9" s="9" customFormat="1" ht="27" customHeight="1">
      <c r="A231" s="14" t="s">
        <v>251</v>
      </c>
      <c r="B231" s="14" t="s">
        <v>563</v>
      </c>
      <c r="C231" s="14" t="s">
        <v>564</v>
      </c>
      <c r="D231" s="14">
        <v>10</v>
      </c>
      <c r="E231" s="14" t="s">
        <v>371</v>
      </c>
      <c r="F231" s="15">
        <v>40514</v>
      </c>
      <c r="G231" s="14">
        <v>1</v>
      </c>
      <c r="H231" s="8"/>
      <c r="I231" s="8"/>
    </row>
    <row r="232" spans="1:9" s="9" customFormat="1" ht="27" customHeight="1">
      <c r="A232" s="14" t="s">
        <v>251</v>
      </c>
      <c r="B232" s="14" t="s">
        <v>565</v>
      </c>
      <c r="C232" s="14" t="s">
        <v>147</v>
      </c>
      <c r="D232" s="14">
        <v>46</v>
      </c>
      <c r="E232" s="14" t="s">
        <v>462</v>
      </c>
      <c r="F232" s="15">
        <v>40514</v>
      </c>
      <c r="G232" s="14">
        <v>1</v>
      </c>
      <c r="H232" s="8"/>
      <c r="I232" s="8"/>
    </row>
    <row r="233" spans="1:9" s="9" customFormat="1" ht="27" customHeight="1">
      <c r="A233" s="14" t="s">
        <v>251</v>
      </c>
      <c r="B233" s="14" t="s">
        <v>566</v>
      </c>
      <c r="C233" s="14" t="s">
        <v>42</v>
      </c>
      <c r="D233" s="14">
        <v>9</v>
      </c>
      <c r="E233" s="14" t="s">
        <v>371</v>
      </c>
      <c r="F233" s="15">
        <v>40498</v>
      </c>
      <c r="G233" s="14">
        <v>1</v>
      </c>
      <c r="H233" s="8"/>
      <c r="I233" s="8"/>
    </row>
    <row r="234" spans="1:9" s="9" customFormat="1" ht="27" customHeight="1">
      <c r="A234" s="14" t="s">
        <v>251</v>
      </c>
      <c r="B234" s="14" t="s">
        <v>567</v>
      </c>
      <c r="C234" s="14" t="s">
        <v>159</v>
      </c>
      <c r="D234" s="14">
        <v>181</v>
      </c>
      <c r="E234" s="14" t="s">
        <v>385</v>
      </c>
      <c r="F234" s="15">
        <v>40477</v>
      </c>
      <c r="G234" s="14">
        <v>1</v>
      </c>
      <c r="H234" s="8"/>
      <c r="I234" s="8"/>
    </row>
    <row r="235" spans="1:9" s="9" customFormat="1" ht="27" customHeight="1">
      <c r="A235" s="14" t="s">
        <v>251</v>
      </c>
      <c r="B235" s="14" t="s">
        <v>568</v>
      </c>
      <c r="C235" s="14" t="s">
        <v>184</v>
      </c>
      <c r="D235" s="14" t="s">
        <v>569</v>
      </c>
      <c r="E235" s="14" t="s">
        <v>354</v>
      </c>
      <c r="F235" s="15">
        <v>40462</v>
      </c>
      <c r="G235" s="14">
        <v>1</v>
      </c>
      <c r="H235" s="8"/>
      <c r="I235" s="8"/>
    </row>
    <row r="236" spans="1:9" s="9" customFormat="1" ht="29.25" customHeight="1">
      <c r="A236" s="14" t="s">
        <v>251</v>
      </c>
      <c r="B236" s="14" t="s">
        <v>570</v>
      </c>
      <c r="C236" s="14" t="s">
        <v>27</v>
      </c>
      <c r="D236" s="14">
        <v>31</v>
      </c>
      <c r="E236" s="23" t="s">
        <v>371</v>
      </c>
      <c r="F236" s="15">
        <v>40451</v>
      </c>
      <c r="G236" s="14">
        <v>1</v>
      </c>
      <c r="H236" s="8"/>
      <c r="I236" s="8"/>
    </row>
    <row r="237" spans="1:9" s="9" customFormat="1" ht="27" customHeight="1">
      <c r="A237" s="14" t="s">
        <v>251</v>
      </c>
      <c r="B237" s="14" t="s">
        <v>571</v>
      </c>
      <c r="C237" s="14" t="s">
        <v>31</v>
      </c>
      <c r="D237" s="14">
        <v>18</v>
      </c>
      <c r="E237" s="14" t="s">
        <v>385</v>
      </c>
      <c r="F237" s="15">
        <v>40437</v>
      </c>
      <c r="G237" s="14">
        <v>1</v>
      </c>
      <c r="H237" s="8"/>
      <c r="I237" s="8"/>
    </row>
    <row r="238" spans="1:9" s="9" customFormat="1" ht="27" customHeight="1">
      <c r="A238" s="14" t="s">
        <v>251</v>
      </c>
      <c r="B238" s="14" t="s">
        <v>572</v>
      </c>
      <c r="C238" s="14" t="s">
        <v>573</v>
      </c>
      <c r="D238" s="14">
        <v>93</v>
      </c>
      <c r="E238" s="14" t="s">
        <v>354</v>
      </c>
      <c r="F238" s="15">
        <v>40388</v>
      </c>
      <c r="G238" s="14">
        <v>1</v>
      </c>
      <c r="H238" s="8"/>
      <c r="I238" s="8"/>
    </row>
    <row r="239" spans="1:9" s="9" customFormat="1" ht="27" customHeight="1">
      <c r="A239" s="14" t="s">
        <v>251</v>
      </c>
      <c r="B239" s="14" t="s">
        <v>574</v>
      </c>
      <c r="C239" s="14" t="s">
        <v>294</v>
      </c>
      <c r="D239" s="14">
        <v>46</v>
      </c>
      <c r="E239" s="14" t="s">
        <v>380</v>
      </c>
      <c r="F239" s="15">
        <v>40388</v>
      </c>
      <c r="G239" s="14">
        <v>4</v>
      </c>
      <c r="H239" s="8"/>
      <c r="I239" s="8"/>
    </row>
    <row r="240" spans="1:9" s="9" customFormat="1" ht="27" customHeight="1">
      <c r="A240" s="14" t="s">
        <v>133</v>
      </c>
      <c r="B240" s="14" t="s">
        <v>575</v>
      </c>
      <c r="C240" s="14" t="s">
        <v>184</v>
      </c>
      <c r="D240" s="14">
        <v>22</v>
      </c>
      <c r="E240" s="23" t="s">
        <v>354</v>
      </c>
      <c r="F240" s="15">
        <v>40378</v>
      </c>
      <c r="G240" s="14">
        <v>1</v>
      </c>
      <c r="H240" s="8"/>
      <c r="I240" s="8"/>
    </row>
    <row r="241" spans="1:9" s="9" customFormat="1" ht="31.5" customHeight="1">
      <c r="A241" s="14" t="s">
        <v>251</v>
      </c>
      <c r="B241" s="14" t="s">
        <v>576</v>
      </c>
      <c r="C241" s="14" t="s">
        <v>159</v>
      </c>
      <c r="D241" s="14">
        <v>85</v>
      </c>
      <c r="E241" s="14" t="s">
        <v>354</v>
      </c>
      <c r="F241" s="15">
        <v>40204</v>
      </c>
      <c r="G241" s="14">
        <v>1</v>
      </c>
      <c r="H241" s="8"/>
      <c r="I241" s="8"/>
    </row>
    <row r="242" spans="1:9" s="9" customFormat="1" ht="26.25" customHeight="1">
      <c r="A242" s="14" t="s">
        <v>251</v>
      </c>
      <c r="B242" s="14" t="s">
        <v>577</v>
      </c>
      <c r="C242" s="14" t="s">
        <v>390</v>
      </c>
      <c r="D242" s="14">
        <v>34</v>
      </c>
      <c r="E242" s="14" t="s">
        <v>371</v>
      </c>
      <c r="F242" s="15">
        <v>40353</v>
      </c>
      <c r="G242" s="14">
        <v>1</v>
      </c>
      <c r="H242" s="8"/>
      <c r="I242" s="8"/>
    </row>
    <row r="243" spans="1:9" s="9" customFormat="1" ht="25.5" customHeight="1">
      <c r="A243" s="14" t="s">
        <v>251</v>
      </c>
      <c r="B243" s="14" t="s">
        <v>578</v>
      </c>
      <c r="C243" s="14" t="s">
        <v>82</v>
      </c>
      <c r="D243" s="14">
        <v>197</v>
      </c>
      <c r="E243" s="14" t="s">
        <v>354</v>
      </c>
      <c r="F243" s="15">
        <v>40316</v>
      </c>
      <c r="G243" s="14">
        <v>1</v>
      </c>
      <c r="H243" s="8"/>
      <c r="I243" s="8"/>
    </row>
    <row r="244" spans="1:9" s="9" customFormat="1" ht="27" customHeight="1">
      <c r="A244" s="14" t="s">
        <v>251</v>
      </c>
      <c r="B244" s="14" t="s">
        <v>579</v>
      </c>
      <c r="C244" s="14" t="s">
        <v>580</v>
      </c>
      <c r="D244" s="14" t="s">
        <v>581</v>
      </c>
      <c r="E244" s="14" t="s">
        <v>582</v>
      </c>
      <c r="F244" s="15">
        <v>40316</v>
      </c>
      <c r="G244" s="14">
        <v>5</v>
      </c>
      <c r="H244" s="8"/>
      <c r="I244" s="8"/>
    </row>
    <row r="245" spans="1:9" s="9" customFormat="1" ht="27" customHeight="1">
      <c r="A245" s="14" t="s">
        <v>251</v>
      </c>
      <c r="B245" s="14" t="s">
        <v>583</v>
      </c>
      <c r="C245" s="14" t="s">
        <v>573</v>
      </c>
      <c r="D245" s="14">
        <v>72</v>
      </c>
      <c r="E245" s="14" t="s">
        <v>383</v>
      </c>
      <c r="F245" s="15">
        <v>40316</v>
      </c>
      <c r="G245" s="14">
        <v>1</v>
      </c>
      <c r="H245" s="8"/>
      <c r="I245" s="8"/>
    </row>
    <row r="246" spans="1:9" s="9" customFormat="1" ht="27" customHeight="1">
      <c r="A246" s="14" t="s">
        <v>251</v>
      </c>
      <c r="B246" s="14" t="s">
        <v>583</v>
      </c>
      <c r="C246" s="14" t="s">
        <v>495</v>
      </c>
      <c r="D246" s="14" t="s">
        <v>584</v>
      </c>
      <c r="E246" s="14" t="s">
        <v>388</v>
      </c>
      <c r="F246" s="15">
        <v>40316</v>
      </c>
      <c r="G246" s="14">
        <v>1</v>
      </c>
      <c r="H246" s="8"/>
      <c r="I246" s="8"/>
    </row>
    <row r="247" spans="1:13" s="9" customFormat="1" ht="27" customHeight="1">
      <c r="A247" s="14" t="s">
        <v>251</v>
      </c>
      <c r="B247" s="14" t="s">
        <v>585</v>
      </c>
      <c r="C247" s="14" t="s">
        <v>586</v>
      </c>
      <c r="D247" s="14">
        <v>22</v>
      </c>
      <c r="E247" s="14" t="s">
        <v>417</v>
      </c>
      <c r="F247" s="15">
        <v>40315</v>
      </c>
      <c r="G247" s="14">
        <v>2</v>
      </c>
      <c r="H247" s="8"/>
      <c r="I247" s="8"/>
      <c r="M247" s="9" t="s">
        <v>363</v>
      </c>
    </row>
    <row r="248" spans="1:13" s="9" customFormat="1" ht="27" customHeight="1">
      <c r="A248" s="14" t="s">
        <v>251</v>
      </c>
      <c r="B248" s="14" t="s">
        <v>587</v>
      </c>
      <c r="C248" s="14" t="s">
        <v>16</v>
      </c>
      <c r="D248" s="14">
        <v>40</v>
      </c>
      <c r="E248" s="14" t="s">
        <v>366</v>
      </c>
      <c r="F248" s="15">
        <v>40315</v>
      </c>
      <c r="G248" s="14">
        <v>2</v>
      </c>
      <c r="H248" s="8"/>
      <c r="I248" s="8"/>
      <c r="M248" s="9" t="s">
        <v>363</v>
      </c>
    </row>
    <row r="249" spans="1:13" s="9" customFormat="1" ht="30" customHeight="1">
      <c r="A249" s="14" t="s">
        <v>251</v>
      </c>
      <c r="B249" s="14" t="s">
        <v>588</v>
      </c>
      <c r="C249" s="14" t="s">
        <v>365</v>
      </c>
      <c r="D249" s="14">
        <v>2</v>
      </c>
      <c r="E249" s="14" t="s">
        <v>405</v>
      </c>
      <c r="F249" s="15">
        <v>40312</v>
      </c>
      <c r="G249" s="14">
        <v>1</v>
      </c>
      <c r="H249" s="8"/>
      <c r="I249" s="8"/>
      <c r="M249" s="19" t="s">
        <v>363</v>
      </c>
    </row>
    <row r="250" spans="1:13" s="9" customFormat="1" ht="23.25" customHeight="1">
      <c r="A250" s="14" t="s">
        <v>251</v>
      </c>
      <c r="B250" s="14" t="s">
        <v>418</v>
      </c>
      <c r="C250" s="14" t="s">
        <v>82</v>
      </c>
      <c r="D250" s="14" t="s">
        <v>589</v>
      </c>
      <c r="E250" s="14" t="s">
        <v>417</v>
      </c>
      <c r="F250" s="15">
        <v>40158</v>
      </c>
      <c r="G250" s="14">
        <v>2</v>
      </c>
      <c r="H250" s="8"/>
      <c r="I250" s="8"/>
      <c r="M250" s="9" t="s">
        <v>363</v>
      </c>
    </row>
    <row r="251" spans="1:9" s="9" customFormat="1" ht="27" customHeight="1">
      <c r="A251" s="11"/>
      <c r="B251" s="8"/>
      <c r="C251" s="8"/>
      <c r="D251" s="8"/>
      <c r="E251" s="8"/>
      <c r="F251" s="8"/>
      <c r="G251" s="24">
        <v>0</v>
      </c>
      <c r="H251" s="8"/>
      <c r="I251" s="8"/>
    </row>
    <row r="252" spans="1:9" s="9" customFormat="1" ht="27" customHeight="1">
      <c r="A252" s="8"/>
      <c r="B252" s="25" t="s">
        <v>363</v>
      </c>
      <c r="C252" s="8"/>
      <c r="D252" s="8" t="s">
        <v>363</v>
      </c>
      <c r="E252" s="8" t="s">
        <v>453</v>
      </c>
      <c r="G252" s="9">
        <f>SUM(G2:G250)</f>
        <v>562</v>
      </c>
      <c r="H252" s="8"/>
      <c r="I252" s="8"/>
    </row>
    <row r="253" s="9" customFormat="1" ht="27" customHeight="1"/>
    <row r="254" s="9" customFormat="1" ht="27" customHeight="1">
      <c r="B254" s="8"/>
    </row>
    <row r="255" s="9" customFormat="1" ht="27" customHeight="1">
      <c r="B255" s="8"/>
    </row>
    <row r="256" s="9" customFormat="1" ht="27" customHeight="1">
      <c r="B256" s="8"/>
    </row>
    <row r="257" s="9" customFormat="1" ht="27" customHeight="1">
      <c r="B257" s="8"/>
    </row>
    <row r="258" s="9" customFormat="1" ht="27" customHeight="1">
      <c r="B258" s="8"/>
    </row>
    <row r="259" s="9" customFormat="1" ht="27" customHeight="1">
      <c r="B259" s="8"/>
    </row>
    <row r="260" s="9" customFormat="1" ht="27" customHeight="1">
      <c r="B260" s="16"/>
    </row>
    <row r="261" s="9" customFormat="1" ht="27" customHeight="1">
      <c r="B261" s="16"/>
    </row>
    <row r="262" s="9" customFormat="1" ht="27" customHeight="1">
      <c r="B262" s="16"/>
    </row>
    <row r="263" s="9" customFormat="1" ht="27" customHeight="1">
      <c r="B263" s="16"/>
    </row>
    <row r="264" s="9" customFormat="1" ht="27" customHeight="1">
      <c r="B264" s="16"/>
    </row>
    <row r="265" ht="27" customHeight="1">
      <c r="B265" s="26"/>
    </row>
    <row r="266" ht="27" customHeight="1">
      <c r="B266" s="26"/>
    </row>
    <row r="267" spans="2:7" ht="27" customHeight="1">
      <c r="B267" s="14"/>
      <c r="E267" s="11"/>
      <c r="F267" s="27"/>
      <c r="G267" s="27"/>
    </row>
    <row r="268" ht="27" customHeight="1">
      <c r="B268" s="26"/>
    </row>
    <row r="269" ht="27" customHeight="1">
      <c r="B269" s="26"/>
    </row>
    <row r="270" spans="2:26" ht="27" customHeight="1">
      <c r="B270" s="26"/>
      <c r="T270" s="28"/>
      <c r="U270" s="28"/>
      <c r="V270" s="28"/>
      <c r="W270" s="28"/>
      <c r="X270" s="28"/>
      <c r="Y270" s="28"/>
      <c r="Z270" s="28"/>
    </row>
    <row r="271" spans="2:26" ht="27" customHeight="1">
      <c r="B271" s="26"/>
      <c r="T271" s="28"/>
      <c r="U271" s="28"/>
      <c r="V271" s="28"/>
      <c r="W271" s="28"/>
      <c r="X271" s="28"/>
      <c r="Y271" s="28"/>
      <c r="Z271" s="28"/>
    </row>
    <row r="272" spans="2:26" ht="27" customHeight="1">
      <c r="B272" s="26"/>
      <c r="T272" s="28"/>
      <c r="U272" s="28"/>
      <c r="V272" s="28"/>
      <c r="W272" s="28"/>
      <c r="X272" s="28"/>
      <c r="Y272" s="28"/>
      <c r="Z272" s="28"/>
    </row>
    <row r="273" spans="2:26" ht="27" customHeight="1">
      <c r="B273" s="26"/>
      <c r="T273" s="28"/>
      <c r="U273" s="28"/>
      <c r="V273" s="28"/>
      <c r="W273" s="28"/>
      <c r="X273" s="28"/>
      <c r="Y273" s="28"/>
      <c r="Z273" s="28"/>
    </row>
    <row r="274" spans="2:26" ht="27" customHeight="1">
      <c r="B274" s="26"/>
      <c r="T274" s="28"/>
      <c r="U274" s="28"/>
      <c r="V274" s="28"/>
      <c r="W274" s="28"/>
      <c r="X274" s="11"/>
      <c r="Y274" s="28"/>
      <c r="Z274" s="28"/>
    </row>
    <row r="275" spans="2:26" ht="27" customHeight="1">
      <c r="B275" s="26"/>
      <c r="T275" s="28"/>
      <c r="U275" s="28"/>
      <c r="V275" s="28"/>
      <c r="W275" s="28"/>
      <c r="X275" s="11"/>
      <c r="Y275" s="28"/>
      <c r="Z275" s="28"/>
    </row>
    <row r="276" spans="2:26" ht="27" customHeight="1">
      <c r="B276" s="26"/>
      <c r="T276" s="28"/>
      <c r="U276" s="28"/>
      <c r="V276" s="28"/>
      <c r="W276" s="28"/>
      <c r="X276" s="11"/>
      <c r="Y276" s="28"/>
      <c r="Z276" s="28"/>
    </row>
    <row r="277" spans="2:26" ht="27" customHeight="1">
      <c r="B277" s="26"/>
      <c r="T277" s="28"/>
      <c r="U277" s="28"/>
      <c r="V277" s="28"/>
      <c r="W277" s="28"/>
      <c r="X277" s="11"/>
      <c r="Y277" s="28"/>
      <c r="Z277" s="28"/>
    </row>
    <row r="278" spans="2:26" ht="27" customHeight="1">
      <c r="B278" s="26"/>
      <c r="T278" s="28"/>
      <c r="U278" s="28"/>
      <c r="V278" s="28"/>
      <c r="W278" s="28"/>
      <c r="X278" s="11"/>
      <c r="Y278" s="28"/>
      <c r="Z278" s="28"/>
    </row>
    <row r="279" spans="2:26" ht="27" customHeight="1">
      <c r="B279" s="26"/>
      <c r="T279" s="28"/>
      <c r="U279" s="28"/>
      <c r="V279" s="28"/>
      <c r="W279" s="28"/>
      <c r="X279" s="11"/>
      <c r="Y279" s="28"/>
      <c r="Z279" s="28"/>
    </row>
    <row r="280" spans="2:26" ht="27" customHeight="1">
      <c r="B280" s="26"/>
      <c r="T280" s="28"/>
      <c r="U280" s="28"/>
      <c r="V280" s="28"/>
      <c r="W280" s="28"/>
      <c r="X280" s="11"/>
      <c r="Y280" s="28"/>
      <c r="Z280" s="28"/>
    </row>
    <row r="281" spans="2:26" ht="27" customHeight="1">
      <c r="B281" s="26"/>
      <c r="T281" s="28"/>
      <c r="U281" s="28"/>
      <c r="V281" s="28"/>
      <c r="W281" s="28"/>
      <c r="X281" s="11"/>
      <c r="Y281" s="28"/>
      <c r="Z281" s="28"/>
    </row>
    <row r="282" spans="2:26" ht="27" customHeight="1">
      <c r="B282" s="26"/>
      <c r="T282" s="28"/>
      <c r="U282" s="28"/>
      <c r="V282" s="28"/>
      <c r="W282" s="28"/>
      <c r="X282" s="11"/>
      <c r="Y282" s="28"/>
      <c r="Z282" s="28"/>
    </row>
    <row r="283" spans="2:26" ht="27" customHeight="1">
      <c r="B283" s="26"/>
      <c r="T283" s="28"/>
      <c r="U283" s="28"/>
      <c r="V283" s="28"/>
      <c r="W283" s="28"/>
      <c r="X283" s="11"/>
      <c r="Y283" s="28"/>
      <c r="Z283" s="28"/>
    </row>
    <row r="284" spans="2:26" ht="27" customHeight="1">
      <c r="B284" s="26"/>
      <c r="T284" s="28"/>
      <c r="U284" s="28"/>
      <c r="V284" s="28"/>
      <c r="W284" s="28"/>
      <c r="X284" s="11"/>
      <c r="Y284" s="28"/>
      <c r="Z284" s="28"/>
    </row>
    <row r="285" spans="2:26" ht="27" customHeight="1">
      <c r="B285" s="26"/>
      <c r="T285" s="28"/>
      <c r="U285" s="28"/>
      <c r="V285" s="28"/>
      <c r="W285" s="28"/>
      <c r="X285" s="11"/>
      <c r="Y285" s="28"/>
      <c r="Z285" s="28"/>
    </row>
    <row r="286" spans="2:26" ht="27" customHeight="1">
      <c r="B286" s="26"/>
      <c r="T286" s="28"/>
      <c r="U286" s="28"/>
      <c r="V286" s="28"/>
      <c r="W286" s="28"/>
      <c r="X286" s="11"/>
      <c r="Y286" s="28"/>
      <c r="Z286" s="28"/>
    </row>
    <row r="287" spans="2:26" ht="27" customHeight="1">
      <c r="B287" s="26"/>
      <c r="T287" s="28"/>
      <c r="U287" s="28"/>
      <c r="V287" s="28"/>
      <c r="W287" s="28"/>
      <c r="X287" s="11"/>
      <c r="Y287" s="28"/>
      <c r="Z287" s="28"/>
    </row>
    <row r="288" spans="2:26" ht="27" customHeight="1">
      <c r="B288" s="26"/>
      <c r="T288" s="28"/>
      <c r="U288" s="28"/>
      <c r="V288" s="28"/>
      <c r="W288" s="28"/>
      <c r="X288" s="11"/>
      <c r="Y288" s="28"/>
      <c r="Z288" s="28"/>
    </row>
    <row r="289" spans="2:26" ht="27" customHeight="1">
      <c r="B289" s="26"/>
      <c r="T289" s="28"/>
      <c r="U289" s="28"/>
      <c r="V289" s="28"/>
      <c r="W289" s="28"/>
      <c r="X289" s="11"/>
      <c r="Y289" s="28"/>
      <c r="Z289" s="28"/>
    </row>
    <row r="290" spans="2:26" ht="27" customHeight="1">
      <c r="B290" s="26"/>
      <c r="T290" s="28"/>
      <c r="U290" s="28"/>
      <c r="V290" s="28"/>
      <c r="W290" s="28"/>
      <c r="X290" s="11"/>
      <c r="Y290" s="28"/>
      <c r="Z290" s="28"/>
    </row>
    <row r="291" spans="2:26" ht="27" customHeight="1">
      <c r="B291" s="26"/>
      <c r="T291" s="28"/>
      <c r="U291" s="28"/>
      <c r="V291" s="28"/>
      <c r="W291" s="28"/>
      <c r="X291" s="11"/>
      <c r="Y291" s="28"/>
      <c r="Z291" s="28"/>
    </row>
    <row r="292" spans="2:26" ht="27" customHeight="1">
      <c r="B292" s="26"/>
      <c r="T292" s="28"/>
      <c r="U292" s="28"/>
      <c r="V292" s="28"/>
      <c r="W292" s="28"/>
      <c r="X292" s="11"/>
      <c r="Y292" s="28"/>
      <c r="Z292" s="28"/>
    </row>
    <row r="293" spans="2:26" ht="27" customHeight="1">
      <c r="B293" s="26"/>
      <c r="T293" s="28"/>
      <c r="U293" s="28"/>
      <c r="V293" s="28"/>
      <c r="W293" s="28"/>
      <c r="X293" s="11"/>
      <c r="Y293" s="28"/>
      <c r="Z293" s="28"/>
    </row>
    <row r="294" spans="2:26" ht="27" customHeight="1">
      <c r="B294" s="26"/>
      <c r="T294" s="28"/>
      <c r="U294" s="28"/>
      <c r="V294" s="28"/>
      <c r="W294" s="28"/>
      <c r="X294" s="11"/>
      <c r="Y294" s="28"/>
      <c r="Z294" s="28"/>
    </row>
    <row r="295" spans="2:26" ht="27" customHeight="1">
      <c r="B295" s="26"/>
      <c r="T295" s="28"/>
      <c r="U295" s="28"/>
      <c r="V295" s="28"/>
      <c r="W295" s="28"/>
      <c r="X295" s="11"/>
      <c r="Y295" s="28"/>
      <c r="Z295" s="28"/>
    </row>
    <row r="296" spans="2:26" ht="27" customHeight="1">
      <c r="B296" s="26"/>
      <c r="T296" s="28"/>
      <c r="U296" s="28"/>
      <c r="V296" s="28"/>
      <c r="W296" s="28"/>
      <c r="X296" s="11"/>
      <c r="Y296" s="28"/>
      <c r="Z296" s="28"/>
    </row>
    <row r="297" spans="2:26" ht="27" customHeight="1">
      <c r="B297" s="26"/>
      <c r="T297" s="28"/>
      <c r="U297" s="28"/>
      <c r="V297" s="28"/>
      <c r="W297" s="28"/>
      <c r="X297" s="11"/>
      <c r="Y297" s="28"/>
      <c r="Z297" s="28"/>
    </row>
    <row r="298" spans="20:26" ht="27" customHeight="1">
      <c r="T298" s="28"/>
      <c r="U298" s="28"/>
      <c r="V298" s="28"/>
      <c r="W298" s="28"/>
      <c r="X298" s="11"/>
      <c r="Y298" s="28"/>
      <c r="Z298" s="28"/>
    </row>
    <row r="299" spans="2:26" ht="27" customHeight="1">
      <c r="B299" s="26"/>
      <c r="T299" s="28"/>
      <c r="U299" s="28"/>
      <c r="V299" s="28"/>
      <c r="W299" s="28"/>
      <c r="X299" s="11"/>
      <c r="Y299" s="28"/>
      <c r="Z299" s="28"/>
    </row>
    <row r="300" spans="2:26" ht="27" customHeight="1">
      <c r="B300" s="26"/>
      <c r="T300" s="28"/>
      <c r="U300" s="28"/>
      <c r="V300" s="28"/>
      <c r="W300" s="28"/>
      <c r="X300" s="11"/>
      <c r="Y300" s="28"/>
      <c r="Z300" s="28"/>
    </row>
    <row r="301" spans="2:26" ht="27" customHeight="1">
      <c r="B301" s="26"/>
      <c r="T301" s="28"/>
      <c r="U301" s="28"/>
      <c r="V301" s="28"/>
      <c r="W301" s="28"/>
      <c r="X301" s="11"/>
      <c r="Y301" s="28"/>
      <c r="Z301" s="28"/>
    </row>
    <row r="302" spans="2:26" ht="27" customHeight="1">
      <c r="B302" s="26"/>
      <c r="T302" s="28"/>
      <c r="U302" s="28"/>
      <c r="V302" s="28"/>
      <c r="W302" s="28"/>
      <c r="X302" s="11"/>
      <c r="Y302" s="28"/>
      <c r="Z302" s="28"/>
    </row>
    <row r="303" spans="2:26" ht="27" customHeight="1">
      <c r="B303" s="26"/>
      <c r="T303" s="28"/>
      <c r="U303" s="28"/>
      <c r="V303" s="28"/>
      <c r="W303" s="28"/>
      <c r="X303" s="11"/>
      <c r="Y303" s="28"/>
      <c r="Z303" s="28"/>
    </row>
    <row r="304" spans="2:26" ht="27" customHeight="1">
      <c r="B304" s="26"/>
      <c r="T304" s="28"/>
      <c r="U304" s="28"/>
      <c r="V304" s="28"/>
      <c r="W304" s="28"/>
      <c r="X304" s="11"/>
      <c r="Y304" s="28"/>
      <c r="Z304" s="28"/>
    </row>
    <row r="305" spans="2:26" ht="27" customHeight="1">
      <c r="B305" s="26"/>
      <c r="T305" s="28"/>
      <c r="U305" s="28"/>
      <c r="V305" s="28"/>
      <c r="W305" s="28"/>
      <c r="X305" s="11"/>
      <c r="Y305" s="28"/>
      <c r="Z305" s="28"/>
    </row>
    <row r="306" spans="2:26" ht="27" customHeight="1">
      <c r="B306" s="26"/>
      <c r="T306" s="28"/>
      <c r="U306" s="28"/>
      <c r="V306" s="28"/>
      <c r="W306" s="28"/>
      <c r="X306" s="11"/>
      <c r="Y306" s="28"/>
      <c r="Z306" s="28"/>
    </row>
    <row r="307" spans="2:26" ht="27" customHeight="1">
      <c r="B307" s="26"/>
      <c r="T307" s="28"/>
      <c r="U307" s="28"/>
      <c r="V307" s="28"/>
      <c r="W307" s="28"/>
      <c r="X307" s="11"/>
      <c r="Y307" s="28"/>
      <c r="Z307" s="28"/>
    </row>
    <row r="308" spans="2:26" ht="27" customHeight="1">
      <c r="B308" s="26"/>
      <c r="T308" s="28"/>
      <c r="U308" s="28"/>
      <c r="V308" s="28"/>
      <c r="W308" s="28"/>
      <c r="X308" s="11"/>
      <c r="Y308" s="28"/>
      <c r="Z308" s="28"/>
    </row>
    <row r="309" spans="2:26" ht="27" customHeight="1">
      <c r="B309" s="26"/>
      <c r="T309" s="28"/>
      <c r="U309" s="28"/>
      <c r="V309" s="28"/>
      <c r="W309" s="28"/>
      <c r="X309" s="11"/>
      <c r="Y309" s="28"/>
      <c r="Z309" s="28"/>
    </row>
    <row r="310" spans="2:26" ht="27" customHeight="1">
      <c r="B310" s="26"/>
      <c r="T310" s="28"/>
      <c r="U310" s="28"/>
      <c r="V310" s="28"/>
      <c r="W310" s="28"/>
      <c r="X310" s="11"/>
      <c r="Y310" s="28"/>
      <c r="Z310" s="28"/>
    </row>
    <row r="311" spans="2:26" ht="27" customHeight="1">
      <c r="B311" s="26"/>
      <c r="T311" s="28"/>
      <c r="U311" s="28"/>
      <c r="V311" s="28"/>
      <c r="W311" s="28"/>
      <c r="X311" s="11"/>
      <c r="Y311" s="28"/>
      <c r="Z311" s="28"/>
    </row>
    <row r="312" spans="2:26" ht="27" customHeight="1">
      <c r="B312" s="26"/>
      <c r="T312" s="28"/>
      <c r="U312" s="28"/>
      <c r="V312" s="28"/>
      <c r="W312" s="28"/>
      <c r="X312" s="11"/>
      <c r="Y312" s="28"/>
      <c r="Z312" s="28"/>
    </row>
    <row r="313" spans="2:26" ht="27" customHeight="1">
      <c r="B313" s="26"/>
      <c r="T313" s="28"/>
      <c r="U313" s="28"/>
      <c r="V313" s="28"/>
      <c r="W313" s="28"/>
      <c r="X313" s="11"/>
      <c r="Y313" s="28"/>
      <c r="Z313" s="28"/>
    </row>
    <row r="314" spans="2:26" ht="27" customHeight="1">
      <c r="B314" s="26"/>
      <c r="T314" s="28"/>
      <c r="U314" s="28"/>
      <c r="V314" s="28"/>
      <c r="W314" s="28"/>
      <c r="X314" s="11"/>
      <c r="Y314" s="28"/>
      <c r="Z314" s="28"/>
    </row>
    <row r="315" spans="2:26" ht="27" customHeight="1">
      <c r="B315" s="26"/>
      <c r="T315" s="28"/>
      <c r="U315" s="28"/>
      <c r="V315" s="28"/>
      <c r="W315" s="28"/>
      <c r="X315" s="11"/>
      <c r="Y315" s="28"/>
      <c r="Z315" s="28"/>
    </row>
    <row r="316" spans="2:26" ht="27" customHeight="1">
      <c r="B316" s="26"/>
      <c r="T316" s="28"/>
      <c r="U316" s="28"/>
      <c r="V316" s="28"/>
      <c r="W316" s="28"/>
      <c r="X316" s="11"/>
      <c r="Y316" s="28"/>
      <c r="Z316" s="28"/>
    </row>
    <row r="317" spans="2:26" ht="27" customHeight="1">
      <c r="B317" s="26"/>
      <c r="T317" s="28"/>
      <c r="U317" s="28"/>
      <c r="V317" s="28"/>
      <c r="W317" s="28"/>
      <c r="X317" s="11"/>
      <c r="Y317" s="28"/>
      <c r="Z317" s="28"/>
    </row>
    <row r="318" spans="2:26" ht="27" customHeight="1">
      <c r="B318" s="26"/>
      <c r="T318" s="28"/>
      <c r="U318" s="28"/>
      <c r="V318" s="28"/>
      <c r="W318" s="28"/>
      <c r="X318" s="11"/>
      <c r="Y318" s="28"/>
      <c r="Z318" s="28"/>
    </row>
    <row r="319" spans="2:26" ht="27" customHeight="1">
      <c r="B319" s="26"/>
      <c r="T319" s="28"/>
      <c r="U319" s="28"/>
      <c r="V319" s="28"/>
      <c r="W319" s="28"/>
      <c r="X319" s="11"/>
      <c r="Y319" s="28"/>
      <c r="Z319" s="28"/>
    </row>
    <row r="320" spans="2:26" ht="27" customHeight="1">
      <c r="B320" s="26"/>
      <c r="T320" s="28"/>
      <c r="U320" s="28"/>
      <c r="V320" s="28"/>
      <c r="W320" s="28"/>
      <c r="X320" s="11"/>
      <c r="Y320" s="28"/>
      <c r="Z320" s="28"/>
    </row>
    <row r="321" spans="2:26" ht="27" customHeight="1">
      <c r="B321" s="26"/>
      <c r="T321" s="28"/>
      <c r="U321" s="28"/>
      <c r="V321" s="28"/>
      <c r="W321" s="28"/>
      <c r="X321" s="11"/>
      <c r="Y321" s="28"/>
      <c r="Z321" s="28"/>
    </row>
    <row r="322" spans="2:26" ht="27" customHeight="1">
      <c r="B322" s="26"/>
      <c r="T322" s="28"/>
      <c r="U322" s="28"/>
      <c r="V322" s="28"/>
      <c r="W322" s="28"/>
      <c r="X322" s="11"/>
      <c r="Y322" s="28"/>
      <c r="Z322" s="28"/>
    </row>
    <row r="323" spans="2:26" ht="27" customHeight="1">
      <c r="B323" s="26"/>
      <c r="T323" s="28"/>
      <c r="U323" s="28"/>
      <c r="V323" s="28"/>
      <c r="W323" s="28"/>
      <c r="X323" s="11"/>
      <c r="Y323" s="28"/>
      <c r="Z323" s="28"/>
    </row>
    <row r="324" spans="2:26" ht="27" customHeight="1">
      <c r="B324" s="26"/>
      <c r="T324" s="28"/>
      <c r="U324" s="28"/>
      <c r="V324" s="28"/>
      <c r="W324" s="28"/>
      <c r="X324" s="11"/>
      <c r="Y324" s="28"/>
      <c r="Z324" s="28"/>
    </row>
    <row r="325" spans="2:26" ht="27" customHeight="1">
      <c r="B325" s="26"/>
      <c r="T325" s="28"/>
      <c r="U325" s="28"/>
      <c r="V325" s="28"/>
      <c r="W325" s="28"/>
      <c r="X325" s="11"/>
      <c r="Y325" s="28"/>
      <c r="Z325" s="28"/>
    </row>
    <row r="326" spans="2:26" ht="27" customHeight="1">
      <c r="B326" s="26"/>
      <c r="T326" s="28"/>
      <c r="U326" s="28"/>
      <c r="V326" s="28"/>
      <c r="W326" s="28"/>
      <c r="X326" s="11"/>
      <c r="Y326" s="28"/>
      <c r="Z326" s="28"/>
    </row>
    <row r="327" spans="2:26" ht="27" customHeight="1">
      <c r="B327" s="26"/>
      <c r="T327" s="28"/>
      <c r="U327" s="28"/>
      <c r="V327" s="28"/>
      <c r="W327" s="28"/>
      <c r="X327" s="11"/>
      <c r="Y327" s="28"/>
      <c r="Z327" s="28"/>
    </row>
    <row r="328" spans="2:26" ht="27" customHeight="1">
      <c r="B328" s="26"/>
      <c r="T328" s="28"/>
      <c r="U328" s="28"/>
      <c r="V328" s="28"/>
      <c r="W328" s="28"/>
      <c r="X328" s="11"/>
      <c r="Y328" s="28"/>
      <c r="Z328" s="28"/>
    </row>
    <row r="329" spans="2:26" ht="27" customHeight="1">
      <c r="B329" s="26"/>
      <c r="T329" s="28"/>
      <c r="U329" s="28"/>
      <c r="V329" s="28"/>
      <c r="W329" s="28"/>
      <c r="X329" s="11"/>
      <c r="Y329" s="28"/>
      <c r="Z329" s="28"/>
    </row>
    <row r="330" spans="2:26" ht="27" customHeight="1">
      <c r="B330" s="26"/>
      <c r="T330" s="28"/>
      <c r="U330" s="28"/>
      <c r="V330" s="28"/>
      <c r="W330" s="28"/>
      <c r="X330" s="11"/>
      <c r="Y330" s="28"/>
      <c r="Z330" s="28"/>
    </row>
    <row r="331" spans="2:26" ht="27" customHeight="1">
      <c r="B331" s="26"/>
      <c r="T331" s="28"/>
      <c r="U331" s="28"/>
      <c r="V331" s="28"/>
      <c r="W331" s="28"/>
      <c r="X331" s="11"/>
      <c r="Y331" s="28"/>
      <c r="Z331" s="28"/>
    </row>
    <row r="332" spans="2:26" ht="27" customHeight="1">
      <c r="B332" s="26"/>
      <c r="T332" s="28"/>
      <c r="U332" s="28"/>
      <c r="V332" s="28"/>
      <c r="W332" s="28"/>
      <c r="X332" s="11"/>
      <c r="Y332" s="28"/>
      <c r="Z332" s="28"/>
    </row>
    <row r="333" spans="2:26" ht="27" customHeight="1">
      <c r="B333" s="26"/>
      <c r="T333" s="28"/>
      <c r="U333" s="28"/>
      <c r="V333" s="28"/>
      <c r="W333" s="28"/>
      <c r="X333" s="11"/>
      <c r="Y333" s="28"/>
      <c r="Z333" s="28"/>
    </row>
    <row r="334" spans="2:26" ht="27" customHeight="1">
      <c r="B334" s="26"/>
      <c r="T334" s="28"/>
      <c r="U334" s="28"/>
      <c r="V334" s="28"/>
      <c r="W334" s="28"/>
      <c r="X334" s="11"/>
      <c r="Y334" s="28"/>
      <c r="Z334" s="28"/>
    </row>
    <row r="335" spans="2:26" ht="27" customHeight="1">
      <c r="B335" s="26"/>
      <c r="T335" s="28"/>
      <c r="U335" s="28"/>
      <c r="V335" s="28"/>
      <c r="W335" s="28"/>
      <c r="X335" s="11"/>
      <c r="Y335" s="28"/>
      <c r="Z335" s="28"/>
    </row>
    <row r="336" spans="2:26" ht="27" customHeight="1">
      <c r="B336" s="26"/>
      <c r="C336" s="11"/>
      <c r="D336" s="29"/>
      <c r="T336" s="28"/>
      <c r="U336" s="28"/>
      <c r="V336" s="28"/>
      <c r="W336" s="28"/>
      <c r="X336" s="11"/>
      <c r="Y336" s="28"/>
      <c r="Z336" s="28"/>
    </row>
    <row r="337" spans="3:26" ht="27" customHeight="1">
      <c r="C337" s="11"/>
      <c r="T337" s="28"/>
      <c r="U337" s="28"/>
      <c r="V337" s="28"/>
      <c r="W337" s="28"/>
      <c r="X337" s="11"/>
      <c r="Y337" s="28"/>
      <c r="Z337" s="28"/>
    </row>
    <row r="338" spans="3:26" ht="27" customHeight="1">
      <c r="C338" s="11"/>
      <c r="T338" s="28"/>
      <c r="U338" s="28"/>
      <c r="V338" s="28"/>
      <c r="W338" s="28"/>
      <c r="X338" s="11"/>
      <c r="Y338" s="28"/>
      <c r="Z338" s="28"/>
    </row>
    <row r="339" spans="3:26" ht="27" customHeight="1">
      <c r="C339" s="11"/>
      <c r="T339" s="28"/>
      <c r="U339" s="28"/>
      <c r="V339" s="28"/>
      <c r="W339" s="28"/>
      <c r="X339" s="11"/>
      <c r="Y339" s="28"/>
      <c r="Z339" s="28"/>
    </row>
    <row r="340" spans="3:26" ht="27" customHeight="1">
      <c r="C340" s="11"/>
      <c r="T340" s="28"/>
      <c r="U340" s="28"/>
      <c r="V340" s="28"/>
      <c r="W340" s="28"/>
      <c r="X340" s="11"/>
      <c r="Y340" s="28"/>
      <c r="Z340" s="28"/>
    </row>
    <row r="341" spans="3:26" ht="27" customHeight="1">
      <c r="C341" s="11"/>
      <c r="T341" s="28"/>
      <c r="U341" s="28"/>
      <c r="V341" s="28"/>
      <c r="W341" s="28"/>
      <c r="X341" s="11"/>
      <c r="Y341" s="28"/>
      <c r="Z341" s="28"/>
    </row>
    <row r="342" spans="3:26" ht="27" customHeight="1">
      <c r="C342" s="11"/>
      <c r="T342" s="28"/>
      <c r="U342" s="28"/>
      <c r="V342" s="28"/>
      <c r="W342" s="28"/>
      <c r="X342" s="11"/>
      <c r="Y342" s="28"/>
      <c r="Z342" s="28"/>
    </row>
    <row r="343" spans="3:26" ht="27" customHeight="1">
      <c r="C343" s="11"/>
      <c r="T343" s="28"/>
      <c r="U343" s="28"/>
      <c r="V343" s="28"/>
      <c r="W343" s="28"/>
      <c r="X343" s="11"/>
      <c r="Y343" s="28"/>
      <c r="Z343" s="28"/>
    </row>
    <row r="344" spans="3:26" ht="27" customHeight="1">
      <c r="C344" s="11"/>
      <c r="T344" s="28"/>
      <c r="U344" s="28"/>
      <c r="V344" s="28"/>
      <c r="W344" s="28"/>
      <c r="X344" s="11"/>
      <c r="Y344" s="28"/>
      <c r="Z344" s="28"/>
    </row>
    <row r="345" spans="3:26" ht="27" customHeight="1">
      <c r="C345" s="11"/>
      <c r="T345" s="28"/>
      <c r="U345" s="28"/>
      <c r="V345" s="28"/>
      <c r="W345" s="28"/>
      <c r="X345" s="11"/>
      <c r="Y345" s="28"/>
      <c r="Z345" s="28"/>
    </row>
    <row r="346" spans="3:26" ht="27" customHeight="1">
      <c r="C346" s="11"/>
      <c r="T346" s="28"/>
      <c r="U346" s="28"/>
      <c r="V346" s="28"/>
      <c r="W346" s="28"/>
      <c r="X346" s="11"/>
      <c r="Y346" s="28"/>
      <c r="Z346" s="28"/>
    </row>
    <row r="347" spans="3:26" ht="27" customHeight="1">
      <c r="C347" s="11"/>
      <c r="T347" s="28"/>
      <c r="U347" s="28"/>
      <c r="V347" s="28"/>
      <c r="W347" s="28"/>
      <c r="X347" s="11"/>
      <c r="Y347" s="28"/>
      <c r="Z347" s="28"/>
    </row>
    <row r="348" spans="3:26" ht="27" customHeight="1">
      <c r="C348" s="11"/>
      <c r="T348" s="28"/>
      <c r="U348" s="28"/>
      <c r="V348" s="28"/>
      <c r="W348" s="28"/>
      <c r="X348" s="11"/>
      <c r="Y348" s="28"/>
      <c r="Z348" s="28"/>
    </row>
    <row r="349" spans="3:26" ht="27" customHeight="1">
      <c r="C349" s="11"/>
      <c r="T349" s="28"/>
      <c r="U349" s="28"/>
      <c r="V349" s="28"/>
      <c r="W349" s="28"/>
      <c r="X349" s="11"/>
      <c r="Y349" s="28"/>
      <c r="Z349" s="28"/>
    </row>
    <row r="350" spans="3:26" ht="27" customHeight="1">
      <c r="C350" s="11"/>
      <c r="T350" s="28"/>
      <c r="U350" s="28"/>
      <c r="V350" s="28"/>
      <c r="W350" s="28"/>
      <c r="X350" s="11"/>
      <c r="Y350" s="28"/>
      <c r="Z350" s="28"/>
    </row>
    <row r="351" spans="3:26" ht="27" customHeight="1">
      <c r="C351" s="11"/>
      <c r="T351" s="28"/>
      <c r="U351" s="28"/>
      <c r="V351" s="28"/>
      <c r="W351" s="28"/>
      <c r="X351" s="11"/>
      <c r="Y351" s="28"/>
      <c r="Z351" s="28"/>
    </row>
    <row r="352" spans="3:26" ht="27" customHeight="1">
      <c r="C352" s="11"/>
      <c r="T352" s="28"/>
      <c r="U352" s="28"/>
      <c r="V352" s="28"/>
      <c r="W352" s="28"/>
      <c r="X352" s="11"/>
      <c r="Y352" s="28"/>
      <c r="Z352" s="28"/>
    </row>
    <row r="353" spans="3:26" ht="27" customHeight="1">
      <c r="C353" s="11"/>
      <c r="T353" s="28"/>
      <c r="U353" s="28"/>
      <c r="V353" s="28"/>
      <c r="W353" s="28"/>
      <c r="X353" s="11"/>
      <c r="Y353" s="28"/>
      <c r="Z353" s="28"/>
    </row>
    <row r="354" spans="3:26" ht="27" customHeight="1">
      <c r="C354" s="11"/>
      <c r="T354" s="28"/>
      <c r="U354" s="28"/>
      <c r="V354" s="28"/>
      <c r="W354" s="28"/>
      <c r="X354" s="11"/>
      <c r="Y354" s="28"/>
      <c r="Z354" s="28"/>
    </row>
    <row r="355" spans="3:26" ht="27" customHeight="1">
      <c r="C355" s="11"/>
      <c r="T355" s="28"/>
      <c r="U355" s="28"/>
      <c r="V355" s="28"/>
      <c r="W355" s="28"/>
      <c r="X355" s="11"/>
      <c r="Y355" s="28"/>
      <c r="Z355" s="28"/>
    </row>
    <row r="356" spans="3:26" ht="27" customHeight="1">
      <c r="C356" s="11"/>
      <c r="T356" s="28"/>
      <c r="U356" s="28"/>
      <c r="V356" s="28"/>
      <c r="W356" s="28"/>
      <c r="X356" s="11"/>
      <c r="Y356" s="28"/>
      <c r="Z356" s="28"/>
    </row>
    <row r="357" spans="3:26" ht="27" customHeight="1">
      <c r="C357" s="11"/>
      <c r="T357" s="28"/>
      <c r="U357" s="28"/>
      <c r="V357" s="28"/>
      <c r="W357" s="28"/>
      <c r="X357" s="11"/>
      <c r="Y357" s="28"/>
      <c r="Z357" s="28"/>
    </row>
    <row r="358" spans="3:26" ht="27" customHeight="1">
      <c r="C358" s="11"/>
      <c r="T358" s="28"/>
      <c r="U358" s="28"/>
      <c r="V358" s="28"/>
      <c r="W358" s="28"/>
      <c r="X358" s="11"/>
      <c r="Y358" s="28"/>
      <c r="Z358" s="28"/>
    </row>
    <row r="359" ht="27" customHeight="1">
      <c r="C359" s="11"/>
    </row>
    <row r="360" ht="27" customHeight="1">
      <c r="C360" s="11"/>
    </row>
    <row r="361" ht="27" customHeight="1">
      <c r="C361" s="11"/>
    </row>
    <row r="362" ht="27" customHeight="1">
      <c r="C362" s="11"/>
    </row>
    <row r="363" ht="27" customHeight="1">
      <c r="C363" s="11"/>
    </row>
    <row r="364" ht="27" customHeight="1">
      <c r="C364" s="11"/>
    </row>
    <row r="365" ht="27" customHeight="1">
      <c r="C365" s="11"/>
    </row>
    <row r="366" ht="27" customHeight="1">
      <c r="C366" s="11"/>
    </row>
    <row r="367" ht="27" customHeight="1">
      <c r="C367" s="11"/>
    </row>
    <row r="368" ht="27" customHeight="1">
      <c r="C368" s="11"/>
    </row>
    <row r="369" ht="27" customHeight="1">
      <c r="C369" s="11"/>
    </row>
    <row r="370" ht="27" customHeight="1">
      <c r="C370" s="11"/>
    </row>
    <row r="371" ht="27" customHeight="1">
      <c r="C371" s="11"/>
    </row>
    <row r="372" ht="27" customHeight="1">
      <c r="C372" s="11"/>
    </row>
    <row r="373" ht="27" customHeight="1">
      <c r="C373" s="11"/>
    </row>
    <row r="374" ht="27" customHeight="1">
      <c r="C374" s="11"/>
    </row>
    <row r="375" ht="27" customHeight="1">
      <c r="C375" s="11"/>
    </row>
    <row r="376" ht="27" customHeight="1">
      <c r="C376" s="11"/>
    </row>
  </sheetData>
  <sheetProtection selectLockedCells="1" selectUnlockedCells="1"/>
  <autoFilter ref="A1:F250"/>
  <printOptions/>
  <pageMargins left="0.5" right="0.3423611111111111" top="0.33055555555555555" bottom="0.2520833333333333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0"/>
  <sheetViews>
    <sheetView workbookViewId="0" topLeftCell="A29">
      <selection activeCell="H31" activeCellId="1" sqref="A2:G114 H31"/>
    </sheetView>
  </sheetViews>
  <sheetFormatPr defaultColWidth="9.00390625" defaultRowHeight="12.75"/>
  <cols>
    <col min="1" max="1" width="18.75390625" style="0" customWidth="1"/>
    <col min="2" max="2" width="23.00390625" style="0" customWidth="1"/>
    <col min="3" max="3" width="22.25390625" style="0" customWidth="1"/>
    <col min="4" max="4" width="19.125" style="0" customWidth="1"/>
    <col min="5" max="5" width="26.125" style="0" customWidth="1"/>
    <col min="6" max="6" width="6.25390625" style="0" customWidth="1"/>
    <col min="7" max="7" width="34.625" style="0" customWidth="1"/>
    <col min="8" max="8" width="21.125" style="0" customWidth="1"/>
  </cols>
  <sheetData>
    <row r="1" spans="1:8" ht="108.75" customHeight="1">
      <c r="A1" s="30" t="s">
        <v>590</v>
      </c>
      <c r="B1" s="31" t="s">
        <v>591</v>
      </c>
      <c r="C1" s="31" t="s">
        <v>592</v>
      </c>
      <c r="D1" s="31" t="s">
        <v>593</v>
      </c>
      <c r="E1" s="31" t="s">
        <v>594</v>
      </c>
      <c r="F1" s="32" t="s">
        <v>595</v>
      </c>
      <c r="G1" s="31" t="s">
        <v>596</v>
      </c>
      <c r="H1" s="31" t="s">
        <v>597</v>
      </c>
    </row>
    <row r="2" spans="1:8" ht="108.75" customHeight="1">
      <c r="A2" s="30"/>
      <c r="B2" s="31"/>
      <c r="C2" s="31"/>
      <c r="D2" s="31"/>
      <c r="E2" s="31"/>
      <c r="F2" s="32"/>
      <c r="G2" s="31"/>
      <c r="H2" s="33"/>
    </row>
    <row r="3" spans="1:8" ht="108.75" customHeight="1">
      <c r="A3" s="30"/>
      <c r="B3" s="31"/>
      <c r="C3" s="31"/>
      <c r="D3" s="31"/>
      <c r="E3" s="31"/>
      <c r="F3" s="32"/>
      <c r="G3" s="31"/>
      <c r="H3" s="33"/>
    </row>
    <row r="4" spans="1:8" ht="108.75" customHeight="1">
      <c r="A4" s="30"/>
      <c r="B4" s="31"/>
      <c r="C4" s="31"/>
      <c r="D4" s="31"/>
      <c r="E4" s="31"/>
      <c r="F4" s="32"/>
      <c r="G4" s="31"/>
      <c r="H4" s="33"/>
    </row>
    <row r="5" spans="1:8" ht="108.75" customHeight="1">
      <c r="A5" s="30"/>
      <c r="B5" s="31"/>
      <c r="C5" s="31" t="s">
        <v>363</v>
      </c>
      <c r="D5" s="31"/>
      <c r="E5" s="31"/>
      <c r="F5" s="32"/>
      <c r="G5" s="31"/>
      <c r="H5" s="33"/>
    </row>
    <row r="6" spans="1:8" ht="108.75" customHeight="1">
      <c r="A6" s="30"/>
      <c r="B6" s="31"/>
      <c r="C6" s="31"/>
      <c r="D6" s="31"/>
      <c r="E6" s="31"/>
      <c r="F6" s="32"/>
      <c r="G6" s="31"/>
      <c r="H6" s="33"/>
    </row>
    <row r="7" spans="1:8" ht="108.75" customHeight="1">
      <c r="A7" s="30"/>
      <c r="B7" s="31"/>
      <c r="C7" s="31"/>
      <c r="D7" s="31"/>
      <c r="E7" s="31"/>
      <c r="F7" s="32"/>
      <c r="G7" s="31"/>
      <c r="H7" s="33"/>
    </row>
    <row r="8" spans="1:8" ht="108.75" customHeight="1">
      <c r="A8" s="30"/>
      <c r="B8" s="31"/>
      <c r="C8" s="31"/>
      <c r="D8" s="31"/>
      <c r="E8" s="31"/>
      <c r="F8" s="32"/>
      <c r="G8" s="31" t="s">
        <v>363</v>
      </c>
      <c r="H8" s="33"/>
    </row>
    <row r="9" spans="1:8" ht="108.75" customHeight="1">
      <c r="A9" s="30"/>
      <c r="B9" s="31"/>
      <c r="C9" s="31"/>
      <c r="D9" s="31"/>
      <c r="E9" s="31"/>
      <c r="F9" s="32"/>
      <c r="G9" s="31"/>
      <c r="H9" s="33"/>
    </row>
    <row r="10" spans="1:8" ht="108.75" customHeight="1">
      <c r="A10" s="30"/>
      <c r="B10" s="31"/>
      <c r="C10" s="31"/>
      <c r="D10" s="31"/>
      <c r="E10" s="31"/>
      <c r="F10" s="32"/>
      <c r="G10" s="31"/>
      <c r="H10" s="33"/>
    </row>
    <row r="11" spans="1:8" ht="108.75" customHeight="1">
      <c r="A11" s="30"/>
      <c r="B11" s="31"/>
      <c r="C11" s="31"/>
      <c r="D11" s="31"/>
      <c r="E11" s="31"/>
      <c r="F11" s="32"/>
      <c r="G11" s="31"/>
      <c r="H11" s="33"/>
    </row>
    <row r="12" spans="1:8" ht="108.75" customHeight="1">
      <c r="A12" s="30"/>
      <c r="B12" s="31"/>
      <c r="C12" s="31"/>
      <c r="D12" s="31"/>
      <c r="E12" s="31"/>
      <c r="F12" s="32"/>
      <c r="G12" s="31"/>
      <c r="H12" s="33"/>
    </row>
    <row r="13" spans="1:8" ht="108.75" customHeight="1">
      <c r="A13" s="30"/>
      <c r="B13" s="31"/>
      <c r="C13" s="31"/>
      <c r="D13" s="31"/>
      <c r="E13" s="31"/>
      <c r="F13" s="32"/>
      <c r="G13" s="31"/>
      <c r="H13" s="33"/>
    </row>
    <row r="14" spans="1:8" ht="108.75" customHeight="1">
      <c r="A14" s="30"/>
      <c r="B14" s="31"/>
      <c r="C14" s="31"/>
      <c r="D14" s="31"/>
      <c r="E14" s="31"/>
      <c r="F14" s="32"/>
      <c r="G14" s="31"/>
      <c r="H14" s="33"/>
    </row>
    <row r="15" spans="1:8" ht="108.75" customHeight="1">
      <c r="A15" s="30"/>
      <c r="B15" s="31"/>
      <c r="C15" s="31"/>
      <c r="D15" s="31"/>
      <c r="E15" s="31"/>
      <c r="F15" s="32"/>
      <c r="G15" s="31"/>
      <c r="H15" s="33"/>
    </row>
    <row r="16" spans="1:8" ht="108.75" customHeight="1">
      <c r="A16" s="30"/>
      <c r="B16" s="31"/>
      <c r="C16" s="31"/>
      <c r="D16" s="31"/>
      <c r="E16" s="31" t="s">
        <v>363</v>
      </c>
      <c r="F16" s="32"/>
      <c r="G16" s="31"/>
      <c r="H16" s="33"/>
    </row>
    <row r="17" spans="1:8" ht="108.75" customHeight="1">
      <c r="A17" s="30"/>
      <c r="B17" s="31"/>
      <c r="C17" s="31"/>
      <c r="D17" s="31"/>
      <c r="E17" s="31"/>
      <c r="F17" s="32"/>
      <c r="G17" s="31"/>
      <c r="H17" s="33"/>
    </row>
    <row r="18" spans="1:8" ht="108.75" customHeight="1">
      <c r="A18" s="30"/>
      <c r="B18" s="31"/>
      <c r="C18" s="31"/>
      <c r="D18" s="31"/>
      <c r="E18" s="31"/>
      <c r="F18" s="32"/>
      <c r="G18" s="31"/>
      <c r="H18" s="33"/>
    </row>
    <row r="19" spans="1:8" ht="108.75" customHeight="1">
      <c r="A19" s="30"/>
      <c r="B19" s="31"/>
      <c r="C19" s="31"/>
      <c r="D19" s="31"/>
      <c r="E19" s="31"/>
      <c r="F19" s="32"/>
      <c r="G19" s="31"/>
      <c r="H19" s="33"/>
    </row>
    <row r="20" spans="1:8" ht="108.75" customHeight="1">
      <c r="A20" s="30"/>
      <c r="B20" s="31"/>
      <c r="C20" s="31"/>
      <c r="D20" s="31"/>
      <c r="E20" s="31"/>
      <c r="F20" s="32"/>
      <c r="G20" s="31"/>
      <c r="H20" s="33"/>
    </row>
    <row r="21" spans="1:8" ht="108.75" customHeight="1">
      <c r="A21" s="30"/>
      <c r="B21" s="31"/>
      <c r="C21" s="31"/>
      <c r="D21" s="31"/>
      <c r="E21" s="31"/>
      <c r="F21" s="32"/>
      <c r="G21" s="31"/>
      <c r="H21" s="33"/>
    </row>
    <row r="22" spans="1:8" ht="108.75" customHeight="1">
      <c r="A22" s="30"/>
      <c r="B22" s="31"/>
      <c r="C22" s="31"/>
      <c r="D22" s="31"/>
      <c r="E22" s="31"/>
      <c r="F22" s="32"/>
      <c r="G22" s="31"/>
      <c r="H22" s="33"/>
    </row>
    <row r="23" spans="1:8" ht="108.75" customHeight="1">
      <c r="A23" s="30"/>
      <c r="B23" s="31"/>
      <c r="C23" s="31"/>
      <c r="D23" s="31"/>
      <c r="E23" s="31"/>
      <c r="F23" s="32"/>
      <c r="G23" s="31"/>
      <c r="H23" s="33"/>
    </row>
    <row r="24" spans="1:8" ht="108.75" customHeight="1">
      <c r="A24" s="30"/>
      <c r="B24" s="31"/>
      <c r="C24" s="31"/>
      <c r="D24" s="31"/>
      <c r="E24" s="31"/>
      <c r="F24" s="32"/>
      <c r="G24" s="31"/>
      <c r="H24" s="33"/>
    </row>
    <row r="25" spans="1:8" ht="108.75" customHeight="1">
      <c r="A25" s="30"/>
      <c r="B25" s="31"/>
      <c r="C25" s="31"/>
      <c r="D25" s="31"/>
      <c r="E25" s="31"/>
      <c r="F25" s="32"/>
      <c r="G25" s="31"/>
      <c r="H25" s="33"/>
    </row>
    <row r="26" spans="1:8" ht="108.75" customHeight="1">
      <c r="A26" s="30"/>
      <c r="B26" s="31"/>
      <c r="C26" s="31"/>
      <c r="D26" s="31"/>
      <c r="E26" s="31"/>
      <c r="F26" s="32"/>
      <c r="G26" s="31"/>
      <c r="H26" s="33"/>
    </row>
    <row r="27" spans="1:8" ht="108.75" customHeight="1">
      <c r="A27" s="30"/>
      <c r="B27" s="31"/>
      <c r="C27" s="31"/>
      <c r="D27" s="31"/>
      <c r="E27" s="31"/>
      <c r="F27" s="32"/>
      <c r="G27" s="31"/>
      <c r="H27" s="33"/>
    </row>
    <row r="28" spans="1:8" ht="108.75" customHeight="1">
      <c r="A28" s="30"/>
      <c r="B28" s="31"/>
      <c r="C28" s="31"/>
      <c r="D28" s="31"/>
      <c r="E28" s="31"/>
      <c r="F28" s="32"/>
      <c r="G28" s="31"/>
      <c r="H28" s="33"/>
    </row>
    <row r="29" spans="1:8" ht="108.75" customHeight="1">
      <c r="A29" s="30"/>
      <c r="B29" s="31"/>
      <c r="C29" s="31"/>
      <c r="D29" s="31"/>
      <c r="E29" s="31"/>
      <c r="F29" s="32"/>
      <c r="G29" s="31"/>
      <c r="H29" s="33"/>
    </row>
    <row r="30" spans="1:8" ht="108.75" customHeight="1">
      <c r="A30" s="30" t="s">
        <v>598</v>
      </c>
      <c r="B30" s="31" t="s">
        <v>599</v>
      </c>
      <c r="C30" s="31" t="s">
        <v>82</v>
      </c>
      <c r="D30" s="31">
        <v>268</v>
      </c>
      <c r="E30" s="31" t="s">
        <v>361</v>
      </c>
      <c r="F30" s="32">
        <v>2</v>
      </c>
      <c r="G30" s="31" t="s">
        <v>600</v>
      </c>
      <c r="H30" s="33" t="s">
        <v>601</v>
      </c>
    </row>
    <row r="31" spans="1:8" ht="108.75" customHeight="1">
      <c r="A31" s="30" t="s">
        <v>12</v>
      </c>
      <c r="B31" s="31" t="s">
        <v>602</v>
      </c>
      <c r="C31" s="31" t="s">
        <v>71</v>
      </c>
      <c r="D31" s="31">
        <v>31</v>
      </c>
      <c r="E31" s="31" t="s">
        <v>371</v>
      </c>
      <c r="F31" s="32">
        <v>1</v>
      </c>
      <c r="G31" s="31" t="s">
        <v>603</v>
      </c>
      <c r="H31" s="33" t="s">
        <v>604</v>
      </c>
    </row>
    <row r="32" spans="1:8" ht="108.75" customHeight="1">
      <c r="A32" s="30" t="s">
        <v>12</v>
      </c>
      <c r="B32" s="31" t="s">
        <v>605</v>
      </c>
      <c r="C32" s="31" t="s">
        <v>159</v>
      </c>
      <c r="D32" s="31">
        <v>61</v>
      </c>
      <c r="E32" s="31" t="s">
        <v>371</v>
      </c>
      <c r="F32" s="32">
        <v>1</v>
      </c>
      <c r="G32" s="31" t="s">
        <v>606</v>
      </c>
      <c r="H32" s="33" t="s">
        <v>607</v>
      </c>
    </row>
    <row r="33" spans="1:8" ht="108.75" customHeight="1">
      <c r="A33" s="30" t="s">
        <v>598</v>
      </c>
      <c r="B33" s="31" t="s">
        <v>608</v>
      </c>
      <c r="C33" s="31" t="s">
        <v>19</v>
      </c>
      <c r="D33" s="31">
        <v>20</v>
      </c>
      <c r="E33" s="31" t="s">
        <v>609</v>
      </c>
      <c r="F33" s="32">
        <v>4</v>
      </c>
      <c r="G33" s="31" t="s">
        <v>606</v>
      </c>
      <c r="H33" s="33" t="s">
        <v>601</v>
      </c>
    </row>
    <row r="34" spans="1:8" ht="108.75" customHeight="1">
      <c r="A34" s="30" t="s">
        <v>598</v>
      </c>
      <c r="B34" s="31" t="s">
        <v>353</v>
      </c>
      <c r="C34" s="31" t="s">
        <v>9</v>
      </c>
      <c r="D34" s="31">
        <v>73</v>
      </c>
      <c r="E34" s="31" t="s">
        <v>405</v>
      </c>
      <c r="F34" s="32">
        <v>1</v>
      </c>
      <c r="G34" s="31" t="s">
        <v>606</v>
      </c>
      <c r="H34" s="33" t="s">
        <v>610</v>
      </c>
    </row>
    <row r="35" spans="1:8" ht="108.75" customHeight="1">
      <c r="A35" s="30" t="s">
        <v>598</v>
      </c>
      <c r="B35" s="31" t="s">
        <v>611</v>
      </c>
      <c r="C35" s="31" t="s">
        <v>159</v>
      </c>
      <c r="D35" s="31">
        <v>7</v>
      </c>
      <c r="E35" s="31" t="s">
        <v>612</v>
      </c>
      <c r="F35" s="32">
        <v>1</v>
      </c>
      <c r="G35" s="31" t="s">
        <v>613</v>
      </c>
      <c r="H35" s="33" t="s">
        <v>614</v>
      </c>
    </row>
    <row r="36" spans="1:8" ht="108.75" customHeight="1">
      <c r="A36" s="30" t="s">
        <v>598</v>
      </c>
      <c r="B36" s="31" t="s">
        <v>615</v>
      </c>
      <c r="C36" s="31" t="s">
        <v>616</v>
      </c>
      <c r="D36" s="31">
        <v>1</v>
      </c>
      <c r="E36" s="31" t="s">
        <v>617</v>
      </c>
      <c r="F36" s="32">
        <v>3</v>
      </c>
      <c r="G36" s="31" t="s">
        <v>618</v>
      </c>
      <c r="H36" s="33" t="s">
        <v>601</v>
      </c>
    </row>
    <row r="37" spans="1:8" ht="108.75" customHeight="1">
      <c r="A37" s="30" t="s">
        <v>598</v>
      </c>
      <c r="B37" s="31" t="s">
        <v>619</v>
      </c>
      <c r="C37" s="31" t="s">
        <v>129</v>
      </c>
      <c r="D37" s="31" t="s">
        <v>620</v>
      </c>
      <c r="E37" s="31" t="s">
        <v>354</v>
      </c>
      <c r="F37" s="32">
        <v>1</v>
      </c>
      <c r="G37" s="31" t="s">
        <v>618</v>
      </c>
      <c r="H37" s="33" t="s">
        <v>621</v>
      </c>
    </row>
    <row r="38" spans="1:8" ht="108.75" customHeight="1">
      <c r="A38" s="30" t="s">
        <v>598</v>
      </c>
      <c r="B38" s="31" t="s">
        <v>622</v>
      </c>
      <c r="C38" s="31" t="s">
        <v>129</v>
      </c>
      <c r="D38" s="31">
        <v>32</v>
      </c>
      <c r="E38" s="31" t="s">
        <v>623</v>
      </c>
      <c r="F38" s="32">
        <v>2</v>
      </c>
      <c r="G38" s="31" t="s">
        <v>618</v>
      </c>
      <c r="H38" s="33" t="s">
        <v>601</v>
      </c>
    </row>
    <row r="39" spans="1:8" ht="108.75" customHeight="1">
      <c r="A39" s="30" t="s">
        <v>624</v>
      </c>
      <c r="B39" s="31" t="s">
        <v>625</v>
      </c>
      <c r="C39" s="31" t="s">
        <v>129</v>
      </c>
      <c r="D39" s="31">
        <v>29</v>
      </c>
      <c r="E39" s="31" t="s">
        <v>417</v>
      </c>
      <c r="F39" s="32">
        <v>2</v>
      </c>
      <c r="G39" s="31" t="s">
        <v>618</v>
      </c>
      <c r="H39" s="33" t="s">
        <v>601</v>
      </c>
    </row>
    <row r="40" spans="1:8" ht="108.75" customHeight="1">
      <c r="A40" s="30" t="s">
        <v>598</v>
      </c>
      <c r="B40" s="31" t="s">
        <v>626</v>
      </c>
      <c r="C40" s="31" t="s">
        <v>627</v>
      </c>
      <c r="D40" s="31">
        <v>46</v>
      </c>
      <c r="E40" s="31" t="s">
        <v>383</v>
      </c>
      <c r="F40" s="32">
        <v>1</v>
      </c>
      <c r="G40" s="31" t="s">
        <v>618</v>
      </c>
      <c r="H40" s="33" t="s">
        <v>601</v>
      </c>
    </row>
    <row r="41" spans="1:8" ht="108.75" customHeight="1">
      <c r="A41" s="30" t="s">
        <v>598</v>
      </c>
      <c r="B41" s="31" t="s">
        <v>628</v>
      </c>
      <c r="C41" s="31" t="s">
        <v>176</v>
      </c>
      <c r="D41" s="31">
        <v>126</v>
      </c>
      <c r="E41" s="31" t="s">
        <v>629</v>
      </c>
      <c r="F41" s="32">
        <v>2</v>
      </c>
      <c r="G41" s="31" t="s">
        <v>618</v>
      </c>
      <c r="H41" s="33" t="s">
        <v>601</v>
      </c>
    </row>
    <row r="42" spans="1:8" ht="108.75" customHeight="1">
      <c r="A42" s="30" t="s">
        <v>598</v>
      </c>
      <c r="B42" s="31" t="s">
        <v>630</v>
      </c>
      <c r="C42" s="31" t="s">
        <v>631</v>
      </c>
      <c r="D42" s="31">
        <v>70</v>
      </c>
      <c r="E42" s="31" t="s">
        <v>368</v>
      </c>
      <c r="F42" s="32">
        <v>2</v>
      </c>
      <c r="G42" s="31" t="s">
        <v>618</v>
      </c>
      <c r="H42" s="33" t="s">
        <v>614</v>
      </c>
    </row>
    <row r="43" spans="1:8" ht="108.75" customHeight="1">
      <c r="A43" s="30" t="s">
        <v>598</v>
      </c>
      <c r="B43" s="31" t="s">
        <v>632</v>
      </c>
      <c r="C43" s="31" t="s">
        <v>495</v>
      </c>
      <c r="D43" s="31">
        <v>32</v>
      </c>
      <c r="E43" s="31" t="s">
        <v>633</v>
      </c>
      <c r="F43" s="32">
        <v>2</v>
      </c>
      <c r="G43" s="31" t="s">
        <v>618</v>
      </c>
      <c r="H43" s="33" t="s">
        <v>614</v>
      </c>
    </row>
    <row r="44" spans="1:8" ht="108.75" customHeight="1">
      <c r="A44" s="30" t="s">
        <v>598</v>
      </c>
      <c r="B44" s="31" t="s">
        <v>634</v>
      </c>
      <c r="C44" s="31" t="s">
        <v>129</v>
      </c>
      <c r="D44" s="31">
        <v>56</v>
      </c>
      <c r="E44" s="31" t="s">
        <v>635</v>
      </c>
      <c r="F44" s="32">
        <v>14</v>
      </c>
      <c r="G44" s="31" t="s">
        <v>636</v>
      </c>
      <c r="H44" s="33" t="s">
        <v>601</v>
      </c>
    </row>
    <row r="45" spans="1:8" ht="108.75" customHeight="1">
      <c r="A45" s="30" t="s">
        <v>598</v>
      </c>
      <c r="B45" s="31" t="s">
        <v>637</v>
      </c>
      <c r="C45" s="31" t="s">
        <v>91</v>
      </c>
      <c r="D45" s="31">
        <v>91</v>
      </c>
      <c r="E45" s="31" t="s">
        <v>638</v>
      </c>
      <c r="F45" s="32">
        <v>6</v>
      </c>
      <c r="G45" s="31" t="s">
        <v>618</v>
      </c>
      <c r="H45" s="33" t="s">
        <v>601</v>
      </c>
    </row>
    <row r="46" spans="1:8" ht="108.75" customHeight="1">
      <c r="A46" s="30" t="s">
        <v>598</v>
      </c>
      <c r="B46" s="31" t="s">
        <v>639</v>
      </c>
      <c r="C46" s="31" t="s">
        <v>289</v>
      </c>
      <c r="D46" s="31" t="s">
        <v>640</v>
      </c>
      <c r="E46" s="31" t="s">
        <v>383</v>
      </c>
      <c r="F46" s="32">
        <v>1</v>
      </c>
      <c r="G46" s="31" t="s">
        <v>636</v>
      </c>
      <c r="H46" s="33" t="s">
        <v>601</v>
      </c>
    </row>
    <row r="47" spans="1:8" ht="108.75" customHeight="1">
      <c r="A47" s="30" t="s">
        <v>598</v>
      </c>
      <c r="B47" s="31" t="s">
        <v>641</v>
      </c>
      <c r="C47" s="31" t="s">
        <v>57</v>
      </c>
      <c r="D47" s="31">
        <v>76</v>
      </c>
      <c r="E47" s="31" t="s">
        <v>462</v>
      </c>
      <c r="F47" s="32">
        <v>1</v>
      </c>
      <c r="G47" s="31" t="s">
        <v>636</v>
      </c>
      <c r="H47" s="33" t="s">
        <v>601</v>
      </c>
    </row>
    <row r="48" spans="1:8" ht="108.75" customHeight="1">
      <c r="A48" s="30" t="s">
        <v>598</v>
      </c>
      <c r="B48" s="31" t="s">
        <v>642</v>
      </c>
      <c r="C48" s="31" t="s">
        <v>71</v>
      </c>
      <c r="D48" s="31">
        <v>72</v>
      </c>
      <c r="E48" s="31" t="s">
        <v>643</v>
      </c>
      <c r="F48" s="32">
        <v>2</v>
      </c>
      <c r="G48" s="31" t="s">
        <v>636</v>
      </c>
      <c r="H48" s="33" t="s">
        <v>601</v>
      </c>
    </row>
    <row r="49" spans="1:8" ht="108.75" customHeight="1">
      <c r="A49" s="30" t="s">
        <v>598</v>
      </c>
      <c r="B49" s="31" t="s">
        <v>644</v>
      </c>
      <c r="C49" s="31" t="s">
        <v>159</v>
      </c>
      <c r="D49" s="31">
        <v>9</v>
      </c>
      <c r="E49" s="31" t="s">
        <v>645</v>
      </c>
      <c r="F49" s="32">
        <v>2</v>
      </c>
      <c r="G49" s="31" t="s">
        <v>636</v>
      </c>
      <c r="H49" s="33" t="s">
        <v>614</v>
      </c>
    </row>
    <row r="50" spans="1:8" ht="108.75" customHeight="1">
      <c r="A50" s="30" t="s">
        <v>598</v>
      </c>
      <c r="B50" s="31" t="s">
        <v>174</v>
      </c>
      <c r="C50" s="31" t="s">
        <v>111</v>
      </c>
      <c r="D50" s="31" t="s">
        <v>646</v>
      </c>
      <c r="E50" s="31" t="s">
        <v>647</v>
      </c>
      <c r="F50" s="32">
        <v>3</v>
      </c>
      <c r="G50" s="31" t="s">
        <v>636</v>
      </c>
      <c r="H50" s="33" t="s">
        <v>614</v>
      </c>
    </row>
    <row r="51" spans="1:8" ht="108.75" customHeight="1">
      <c r="A51" s="30" t="s">
        <v>598</v>
      </c>
      <c r="B51" s="31" t="s">
        <v>648</v>
      </c>
      <c r="C51" s="31" t="s">
        <v>649</v>
      </c>
      <c r="D51" s="31">
        <v>6</v>
      </c>
      <c r="E51" s="31" t="s">
        <v>383</v>
      </c>
      <c r="F51" s="32">
        <v>1</v>
      </c>
      <c r="G51" s="31" t="s">
        <v>618</v>
      </c>
      <c r="H51" s="33" t="s">
        <v>614</v>
      </c>
    </row>
    <row r="52" spans="1:8" ht="108.75" customHeight="1">
      <c r="A52" s="30" t="s">
        <v>624</v>
      </c>
      <c r="B52" s="31" t="s">
        <v>650</v>
      </c>
      <c r="C52" s="31" t="s">
        <v>42</v>
      </c>
      <c r="D52" s="31">
        <v>117</v>
      </c>
      <c r="E52" s="31" t="s">
        <v>553</v>
      </c>
      <c r="F52" s="32">
        <v>1</v>
      </c>
      <c r="G52" s="31" t="s">
        <v>618</v>
      </c>
      <c r="H52" s="33" t="s">
        <v>651</v>
      </c>
    </row>
    <row r="53" spans="1:8" ht="108.75" customHeight="1">
      <c r="A53" s="30" t="s">
        <v>624</v>
      </c>
      <c r="B53" s="31" t="s">
        <v>652</v>
      </c>
      <c r="C53" s="31" t="s">
        <v>653</v>
      </c>
      <c r="D53" s="31">
        <v>40</v>
      </c>
      <c r="E53" s="31" t="s">
        <v>654</v>
      </c>
      <c r="F53" s="32">
        <v>2</v>
      </c>
      <c r="G53" s="31" t="s">
        <v>618</v>
      </c>
      <c r="H53" s="33" t="s">
        <v>651</v>
      </c>
    </row>
    <row r="54" spans="1:8" ht="108.75" customHeight="1">
      <c r="A54" s="30" t="s">
        <v>12</v>
      </c>
      <c r="B54" s="31" t="s">
        <v>655</v>
      </c>
      <c r="C54" s="31" t="s">
        <v>257</v>
      </c>
      <c r="D54" s="11" t="s">
        <v>656</v>
      </c>
      <c r="E54" s="11" t="s">
        <v>657</v>
      </c>
      <c r="F54" s="32">
        <v>3</v>
      </c>
      <c r="G54" s="31" t="s">
        <v>658</v>
      </c>
      <c r="H54" s="33" t="s">
        <v>604</v>
      </c>
    </row>
    <row r="55" spans="1:8" ht="108.75" customHeight="1">
      <c r="A55" s="30" t="s">
        <v>12</v>
      </c>
      <c r="B55" s="31" t="s">
        <v>659</v>
      </c>
      <c r="C55" s="31" t="s">
        <v>660</v>
      </c>
      <c r="D55" s="31">
        <v>50</v>
      </c>
      <c r="E55" s="31" t="s">
        <v>409</v>
      </c>
      <c r="F55" s="32">
        <v>2</v>
      </c>
      <c r="G55" s="31" t="s">
        <v>661</v>
      </c>
      <c r="H55" s="33" t="s">
        <v>610</v>
      </c>
    </row>
    <row r="56" spans="1:8" ht="108.75" customHeight="1">
      <c r="A56" s="30" t="s">
        <v>598</v>
      </c>
      <c r="B56" s="31" t="s">
        <v>662</v>
      </c>
      <c r="C56" s="31" t="s">
        <v>663</v>
      </c>
      <c r="D56" s="31">
        <v>14</v>
      </c>
      <c r="E56" s="31" t="s">
        <v>664</v>
      </c>
      <c r="F56" s="32">
        <v>3</v>
      </c>
      <c r="G56" s="31" t="s">
        <v>665</v>
      </c>
      <c r="H56" s="33" t="s">
        <v>614</v>
      </c>
    </row>
    <row r="57" spans="1:8" ht="108.75" customHeight="1">
      <c r="A57" s="30" t="s">
        <v>598</v>
      </c>
      <c r="B57" s="31" t="s">
        <v>666</v>
      </c>
      <c r="C57" s="31" t="s">
        <v>260</v>
      </c>
      <c r="D57" s="31">
        <v>107</v>
      </c>
      <c r="E57" s="31" t="s">
        <v>553</v>
      </c>
      <c r="F57" s="32">
        <v>1</v>
      </c>
      <c r="G57" s="31" t="s">
        <v>667</v>
      </c>
      <c r="H57" s="33" t="s">
        <v>601</v>
      </c>
    </row>
    <row r="58" spans="1:8" ht="108.75" customHeight="1">
      <c r="A58" s="30" t="s">
        <v>598</v>
      </c>
      <c r="B58" s="31" t="s">
        <v>668</v>
      </c>
      <c r="C58" s="31" t="s">
        <v>82</v>
      </c>
      <c r="D58" s="31" t="s">
        <v>669</v>
      </c>
      <c r="E58" s="31" t="s">
        <v>366</v>
      </c>
      <c r="F58" s="32">
        <v>2</v>
      </c>
      <c r="G58" s="31" t="s">
        <v>665</v>
      </c>
      <c r="H58" s="33" t="s">
        <v>621</v>
      </c>
    </row>
    <row r="59" spans="1:8" ht="108.75" customHeight="1">
      <c r="A59" s="30" t="s">
        <v>598</v>
      </c>
      <c r="B59" s="31" t="s">
        <v>670</v>
      </c>
      <c r="C59" s="31" t="s">
        <v>151</v>
      </c>
      <c r="D59" s="31">
        <v>66</v>
      </c>
      <c r="E59" s="31" t="s">
        <v>383</v>
      </c>
      <c r="F59" s="32">
        <v>1</v>
      </c>
      <c r="G59" s="31" t="s">
        <v>665</v>
      </c>
      <c r="H59" s="33" t="s">
        <v>601</v>
      </c>
    </row>
    <row r="60" spans="1:8" ht="108.75" customHeight="1">
      <c r="A60" s="30" t="s">
        <v>598</v>
      </c>
      <c r="B60" s="31" t="s">
        <v>671</v>
      </c>
      <c r="C60" s="31" t="s">
        <v>672</v>
      </c>
      <c r="D60" s="31">
        <v>7</v>
      </c>
      <c r="E60" s="31" t="s">
        <v>385</v>
      </c>
      <c r="F60" s="32">
        <v>1</v>
      </c>
      <c r="G60" s="31" t="s">
        <v>665</v>
      </c>
      <c r="H60" s="33" t="s">
        <v>601</v>
      </c>
    </row>
    <row r="61" spans="1:8" ht="108.75" customHeight="1">
      <c r="A61" s="30" t="s">
        <v>598</v>
      </c>
      <c r="B61" s="31" t="s">
        <v>673</v>
      </c>
      <c r="C61" s="31" t="s">
        <v>147</v>
      </c>
      <c r="D61" s="31" t="s">
        <v>674</v>
      </c>
      <c r="E61" s="31" t="s">
        <v>675</v>
      </c>
      <c r="F61" s="32">
        <v>2</v>
      </c>
      <c r="G61" s="31" t="s">
        <v>665</v>
      </c>
      <c r="H61" s="33" t="s">
        <v>601</v>
      </c>
    </row>
    <row r="62" spans="1:8" ht="108.75" customHeight="1">
      <c r="A62" s="30" t="s">
        <v>598</v>
      </c>
      <c r="B62" s="31" t="s">
        <v>676</v>
      </c>
      <c r="C62" s="31" t="s">
        <v>264</v>
      </c>
      <c r="D62" s="31">
        <v>102</v>
      </c>
      <c r="E62" s="31" t="s">
        <v>677</v>
      </c>
      <c r="F62" s="32">
        <v>10</v>
      </c>
      <c r="G62" s="31" t="s">
        <v>665</v>
      </c>
      <c r="H62" s="33" t="s">
        <v>601</v>
      </c>
    </row>
    <row r="63" spans="1:8" ht="108.75" customHeight="1">
      <c r="A63" s="30" t="s">
        <v>598</v>
      </c>
      <c r="B63" s="31" t="s">
        <v>678</v>
      </c>
      <c r="C63" s="31" t="s">
        <v>679</v>
      </c>
      <c r="D63" s="31">
        <v>19</v>
      </c>
      <c r="E63" s="31" t="s">
        <v>680</v>
      </c>
      <c r="F63" s="32">
        <v>2</v>
      </c>
      <c r="G63" s="31" t="s">
        <v>665</v>
      </c>
      <c r="H63" s="33" t="s">
        <v>601</v>
      </c>
    </row>
    <row r="64" spans="1:8" ht="108.75" customHeight="1">
      <c r="A64" s="30" t="s">
        <v>598</v>
      </c>
      <c r="B64" s="31" t="s">
        <v>681</v>
      </c>
      <c r="C64" s="31" t="s">
        <v>91</v>
      </c>
      <c r="D64" s="31">
        <v>3</v>
      </c>
      <c r="E64" s="31" t="s">
        <v>388</v>
      </c>
      <c r="F64" s="32">
        <v>1</v>
      </c>
      <c r="G64" s="31" t="s">
        <v>665</v>
      </c>
      <c r="H64" s="33" t="s">
        <v>601</v>
      </c>
    </row>
    <row r="65" spans="1:8" ht="108.75" customHeight="1">
      <c r="A65" s="30" t="s">
        <v>598</v>
      </c>
      <c r="B65" s="31" t="s">
        <v>682</v>
      </c>
      <c r="C65" s="31" t="s">
        <v>71</v>
      </c>
      <c r="D65" s="31" t="s">
        <v>683</v>
      </c>
      <c r="E65" s="31" t="s">
        <v>466</v>
      </c>
      <c r="F65" s="32">
        <v>3</v>
      </c>
      <c r="G65" s="31" t="s">
        <v>665</v>
      </c>
      <c r="H65" s="33" t="s">
        <v>601</v>
      </c>
    </row>
    <row r="66" spans="1:8" ht="108.75" customHeight="1">
      <c r="A66" s="30" t="s">
        <v>598</v>
      </c>
      <c r="B66" s="31" t="s">
        <v>684</v>
      </c>
      <c r="C66" s="31" t="s">
        <v>42</v>
      </c>
      <c r="D66" s="31" t="s">
        <v>685</v>
      </c>
      <c r="E66" s="31" t="s">
        <v>371</v>
      </c>
      <c r="F66" s="32">
        <v>1</v>
      </c>
      <c r="G66" s="31" t="s">
        <v>665</v>
      </c>
      <c r="H66" s="33" t="s">
        <v>601</v>
      </c>
    </row>
    <row r="67" spans="1:8" ht="108.75" customHeight="1">
      <c r="A67" s="30" t="s">
        <v>598</v>
      </c>
      <c r="B67" s="31" t="s">
        <v>686</v>
      </c>
      <c r="C67" s="31" t="s">
        <v>9</v>
      </c>
      <c r="D67" s="31">
        <v>86</v>
      </c>
      <c r="E67" s="31" t="s">
        <v>512</v>
      </c>
      <c r="F67" s="32">
        <v>4</v>
      </c>
      <c r="G67" s="31" t="s">
        <v>687</v>
      </c>
      <c r="H67" s="33" t="s">
        <v>621</v>
      </c>
    </row>
    <row r="68" spans="1:8" ht="108.75" customHeight="1">
      <c r="A68" s="30" t="s">
        <v>598</v>
      </c>
      <c r="B68" s="31" t="s">
        <v>688</v>
      </c>
      <c r="C68" s="31" t="s">
        <v>9</v>
      </c>
      <c r="D68" s="31">
        <v>3</v>
      </c>
      <c r="E68" s="31" t="s">
        <v>371</v>
      </c>
      <c r="F68" s="32">
        <v>1</v>
      </c>
      <c r="G68" s="31" t="s">
        <v>665</v>
      </c>
      <c r="H68" s="33" t="s">
        <v>601</v>
      </c>
    </row>
    <row r="69" spans="1:8" ht="108.75" customHeight="1">
      <c r="A69" s="30" t="s">
        <v>598</v>
      </c>
      <c r="B69" s="31" t="s">
        <v>689</v>
      </c>
      <c r="C69" s="31" t="s">
        <v>9</v>
      </c>
      <c r="D69" s="31" t="s">
        <v>690</v>
      </c>
      <c r="E69" s="31" t="s">
        <v>466</v>
      </c>
      <c r="F69" s="32">
        <v>3</v>
      </c>
      <c r="G69" s="31" t="s">
        <v>691</v>
      </c>
      <c r="H69" s="33" t="s">
        <v>601</v>
      </c>
    </row>
    <row r="70" spans="1:8" ht="108.75" customHeight="1">
      <c r="A70" s="30" t="s">
        <v>12</v>
      </c>
      <c r="B70" s="31" t="s">
        <v>692</v>
      </c>
      <c r="C70" s="31" t="s">
        <v>82</v>
      </c>
      <c r="D70" s="11" t="s">
        <v>693</v>
      </c>
      <c r="E70" s="31" t="s">
        <v>32</v>
      </c>
      <c r="F70" s="32">
        <v>1</v>
      </c>
      <c r="G70" s="31" t="s">
        <v>694</v>
      </c>
      <c r="H70" s="33" t="s">
        <v>651</v>
      </c>
    </row>
    <row r="71" spans="1:8" ht="108.75" customHeight="1">
      <c r="A71" s="30" t="s">
        <v>12</v>
      </c>
      <c r="B71" s="31"/>
      <c r="C71" s="31" t="s">
        <v>147</v>
      </c>
      <c r="D71" s="31">
        <v>125</v>
      </c>
      <c r="E71" s="31" t="s">
        <v>269</v>
      </c>
      <c r="F71" s="32">
        <v>1</v>
      </c>
      <c r="G71" s="31" t="s">
        <v>694</v>
      </c>
      <c r="H71" s="33"/>
    </row>
    <row r="72" spans="1:8" ht="108.75" customHeight="1">
      <c r="A72" s="30" t="s">
        <v>695</v>
      </c>
      <c r="B72" s="31" t="s">
        <v>696</v>
      </c>
      <c r="C72" s="31" t="s">
        <v>697</v>
      </c>
      <c r="D72" s="11" t="s">
        <v>698</v>
      </c>
      <c r="E72" s="11" t="s">
        <v>699</v>
      </c>
      <c r="F72" s="32">
        <v>3</v>
      </c>
      <c r="G72" s="31" t="s">
        <v>700</v>
      </c>
      <c r="H72" s="33" t="s">
        <v>651</v>
      </c>
    </row>
    <row r="73" spans="1:8" ht="108.75" customHeight="1">
      <c r="A73" s="30" t="s">
        <v>12</v>
      </c>
      <c r="B73" s="31" t="s">
        <v>106</v>
      </c>
      <c r="C73" s="31" t="s">
        <v>31</v>
      </c>
      <c r="D73" s="31" t="s">
        <v>701</v>
      </c>
      <c r="E73" s="11" t="s">
        <v>702</v>
      </c>
      <c r="F73" s="32">
        <v>5</v>
      </c>
      <c r="G73" s="31" t="s">
        <v>703</v>
      </c>
      <c r="H73" s="33" t="s">
        <v>704</v>
      </c>
    </row>
    <row r="74" spans="1:8" ht="108.75" customHeight="1">
      <c r="A74" s="30" t="s">
        <v>598</v>
      </c>
      <c r="B74" s="31"/>
      <c r="C74" s="31" t="s">
        <v>616</v>
      </c>
      <c r="D74" s="31">
        <v>20</v>
      </c>
      <c r="E74" s="31" t="s">
        <v>17</v>
      </c>
      <c r="F74" s="32">
        <v>1</v>
      </c>
      <c r="G74" s="31" t="s">
        <v>694</v>
      </c>
      <c r="H74" s="33"/>
    </row>
    <row r="75" spans="1:8" ht="108.75" customHeight="1">
      <c r="A75" s="30" t="s">
        <v>598</v>
      </c>
      <c r="B75" s="31" t="s">
        <v>705</v>
      </c>
      <c r="C75" s="31" t="s">
        <v>289</v>
      </c>
      <c r="D75" s="31" t="s">
        <v>706</v>
      </c>
      <c r="E75" s="31" t="s">
        <v>707</v>
      </c>
      <c r="F75" s="32">
        <v>2</v>
      </c>
      <c r="G75" s="31" t="s">
        <v>703</v>
      </c>
      <c r="H75" s="33" t="s">
        <v>614</v>
      </c>
    </row>
    <row r="76" spans="1:8" ht="108.75" customHeight="1">
      <c r="A76" s="30" t="s">
        <v>598</v>
      </c>
      <c r="B76" s="31" t="s">
        <v>708</v>
      </c>
      <c r="C76" s="31" t="s">
        <v>289</v>
      </c>
      <c r="D76" s="34" t="s">
        <v>709</v>
      </c>
      <c r="E76" s="31" t="s">
        <v>710</v>
      </c>
      <c r="F76" s="32">
        <v>3</v>
      </c>
      <c r="G76" s="31" t="s">
        <v>694</v>
      </c>
      <c r="H76" s="33" t="s">
        <v>711</v>
      </c>
    </row>
    <row r="77" spans="1:8" ht="108.75" customHeight="1">
      <c r="A77" s="30" t="s">
        <v>12</v>
      </c>
      <c r="B77" s="31"/>
      <c r="C77" s="31" t="s">
        <v>712</v>
      </c>
      <c r="D77" s="31">
        <v>20</v>
      </c>
      <c r="E77" s="31" t="s">
        <v>713</v>
      </c>
      <c r="F77" s="32">
        <v>2</v>
      </c>
      <c r="G77" s="31" t="s">
        <v>694</v>
      </c>
      <c r="H77" s="33"/>
    </row>
    <row r="78" spans="1:8" ht="108.75" customHeight="1">
      <c r="A78" s="30" t="s">
        <v>12</v>
      </c>
      <c r="B78" s="31"/>
      <c r="C78" s="31" t="s">
        <v>54</v>
      </c>
      <c r="D78" s="31">
        <v>7</v>
      </c>
      <c r="E78" s="31" t="s">
        <v>17</v>
      </c>
      <c r="F78" s="32">
        <v>1</v>
      </c>
      <c r="G78" s="31" t="s">
        <v>703</v>
      </c>
      <c r="H78" s="33"/>
    </row>
    <row r="79" spans="1:8" ht="108.75" customHeight="1">
      <c r="A79" s="30" t="s">
        <v>12</v>
      </c>
      <c r="B79" s="31"/>
      <c r="C79" s="31" t="s">
        <v>42</v>
      </c>
      <c r="D79" s="31">
        <v>63</v>
      </c>
      <c r="E79" s="31" t="s">
        <v>32</v>
      </c>
      <c r="F79" s="32">
        <v>1</v>
      </c>
      <c r="G79" s="31" t="s">
        <v>694</v>
      </c>
      <c r="H79" s="33"/>
    </row>
    <row r="80" spans="1:8" ht="108.75" customHeight="1">
      <c r="A80" s="30" t="s">
        <v>12</v>
      </c>
      <c r="B80" s="31"/>
      <c r="C80" s="31" t="s">
        <v>147</v>
      </c>
      <c r="D80" s="31">
        <v>103</v>
      </c>
      <c r="E80" s="31" t="s">
        <v>714</v>
      </c>
      <c r="F80" s="32">
        <v>3</v>
      </c>
      <c r="G80" s="31" t="s">
        <v>694</v>
      </c>
      <c r="H80" s="33"/>
    </row>
    <row r="81" spans="1:8" ht="108.75" customHeight="1">
      <c r="A81" s="30" t="s">
        <v>12</v>
      </c>
      <c r="B81" s="31"/>
      <c r="C81" s="31" t="s">
        <v>715</v>
      </c>
      <c r="D81" s="31">
        <v>24</v>
      </c>
      <c r="E81" s="31" t="s">
        <v>32</v>
      </c>
      <c r="F81" s="32">
        <v>1</v>
      </c>
      <c r="G81" s="31" t="s">
        <v>694</v>
      </c>
      <c r="H81" s="33"/>
    </row>
    <row r="82" spans="1:8" ht="108.75" customHeight="1">
      <c r="A82" s="30" t="s">
        <v>12</v>
      </c>
      <c r="B82" s="31" t="s">
        <v>716</v>
      </c>
      <c r="C82" s="31" t="s">
        <v>151</v>
      </c>
      <c r="D82" s="31">
        <v>25</v>
      </c>
      <c r="E82" s="31" t="s">
        <v>717</v>
      </c>
      <c r="F82" s="32">
        <v>3</v>
      </c>
      <c r="G82" s="31" t="s">
        <v>703</v>
      </c>
      <c r="H82" s="33" t="s">
        <v>711</v>
      </c>
    </row>
    <row r="83" spans="1:8" ht="108.75" customHeight="1">
      <c r="A83" s="30" t="s">
        <v>695</v>
      </c>
      <c r="B83" s="31" t="s">
        <v>718</v>
      </c>
      <c r="C83" s="31" t="s">
        <v>82</v>
      </c>
      <c r="D83" s="31">
        <v>337</v>
      </c>
      <c r="E83" s="31" t="s">
        <v>32</v>
      </c>
      <c r="F83" s="32">
        <v>1</v>
      </c>
      <c r="G83" s="31" t="s">
        <v>719</v>
      </c>
      <c r="H83" s="33" t="s">
        <v>651</v>
      </c>
    </row>
    <row r="84" spans="1:8" ht="108.75" customHeight="1">
      <c r="A84" s="30" t="s">
        <v>12</v>
      </c>
      <c r="B84" s="31" t="s">
        <v>720</v>
      </c>
      <c r="C84" s="31" t="s">
        <v>82</v>
      </c>
      <c r="D84" s="31">
        <v>164</v>
      </c>
      <c r="E84" s="31" t="s">
        <v>721</v>
      </c>
      <c r="F84" s="32">
        <v>1</v>
      </c>
      <c r="G84" s="31" t="s">
        <v>694</v>
      </c>
      <c r="H84" s="33" t="s">
        <v>651</v>
      </c>
    </row>
    <row r="85" spans="1:8" ht="108.75" customHeight="1">
      <c r="A85" s="30" t="s">
        <v>12</v>
      </c>
      <c r="B85" s="31" t="s">
        <v>722</v>
      </c>
      <c r="C85" s="31" t="s">
        <v>89</v>
      </c>
      <c r="D85" s="31">
        <v>55</v>
      </c>
      <c r="E85" s="31" t="s">
        <v>723</v>
      </c>
      <c r="F85" s="32">
        <v>3</v>
      </c>
      <c r="G85" s="31" t="s">
        <v>694</v>
      </c>
      <c r="H85" s="33" t="s">
        <v>651</v>
      </c>
    </row>
    <row r="86" spans="1:8" ht="108.75" customHeight="1">
      <c r="A86" s="30" t="s">
        <v>12</v>
      </c>
      <c r="B86" s="31" t="s">
        <v>724</v>
      </c>
      <c r="C86" s="31" t="s">
        <v>653</v>
      </c>
      <c r="D86" s="31">
        <v>19</v>
      </c>
      <c r="E86" s="31" t="s">
        <v>725</v>
      </c>
      <c r="F86" s="32">
        <v>1</v>
      </c>
      <c r="G86" s="31" t="s">
        <v>700</v>
      </c>
      <c r="H86" s="33" t="s">
        <v>614</v>
      </c>
    </row>
    <row r="87" spans="1:8" ht="108.75" customHeight="1">
      <c r="A87" s="30" t="s">
        <v>12</v>
      </c>
      <c r="B87" s="31" t="s">
        <v>726</v>
      </c>
      <c r="C87" s="31" t="s">
        <v>129</v>
      </c>
      <c r="D87" s="31">
        <v>37</v>
      </c>
      <c r="E87" s="31" t="s">
        <v>727</v>
      </c>
      <c r="F87" s="32">
        <v>4</v>
      </c>
      <c r="G87" s="31" t="s">
        <v>719</v>
      </c>
      <c r="H87" s="33" t="s">
        <v>711</v>
      </c>
    </row>
    <row r="88" spans="1:8" ht="108.75" customHeight="1">
      <c r="A88" s="30" t="s">
        <v>12</v>
      </c>
      <c r="B88" s="31" t="s">
        <v>234</v>
      </c>
      <c r="C88" s="31" t="s">
        <v>679</v>
      </c>
      <c r="D88" s="31">
        <v>6</v>
      </c>
      <c r="E88" s="31" t="s">
        <v>32</v>
      </c>
      <c r="F88" s="32">
        <v>1</v>
      </c>
      <c r="G88" s="31" t="s">
        <v>719</v>
      </c>
      <c r="H88" s="33" t="s">
        <v>704</v>
      </c>
    </row>
    <row r="89" spans="1:8" ht="108.75" customHeight="1">
      <c r="A89" s="30" t="s">
        <v>12</v>
      </c>
      <c r="B89" s="31" t="s">
        <v>728</v>
      </c>
      <c r="C89" s="31" t="s">
        <v>9</v>
      </c>
      <c r="D89" s="31">
        <v>112</v>
      </c>
      <c r="E89" s="31" t="s">
        <v>32</v>
      </c>
      <c r="F89" s="32">
        <v>1</v>
      </c>
      <c r="G89" s="31" t="s">
        <v>703</v>
      </c>
      <c r="H89" s="33" t="s">
        <v>704</v>
      </c>
    </row>
    <row r="90" spans="1:8" ht="108.75" customHeight="1">
      <c r="A90" s="30" t="s">
        <v>12</v>
      </c>
      <c r="B90" s="31" t="s">
        <v>729</v>
      </c>
      <c r="C90" s="31" t="s">
        <v>39</v>
      </c>
      <c r="D90" s="31">
        <v>35</v>
      </c>
      <c r="E90" s="31" t="s">
        <v>17</v>
      </c>
      <c r="F90" s="32">
        <v>1</v>
      </c>
      <c r="G90" s="31" t="s">
        <v>719</v>
      </c>
      <c r="H90" s="33" t="s">
        <v>704</v>
      </c>
    </row>
    <row r="91" spans="1:8" ht="108.75" customHeight="1">
      <c r="A91" s="30" t="s">
        <v>12</v>
      </c>
      <c r="B91" s="31" t="s">
        <v>730</v>
      </c>
      <c r="C91" s="31" t="s">
        <v>731</v>
      </c>
      <c r="D91" s="31">
        <v>54</v>
      </c>
      <c r="E91" s="31" t="s">
        <v>32</v>
      </c>
      <c r="F91" s="32">
        <v>1</v>
      </c>
      <c r="G91" s="31" t="s">
        <v>732</v>
      </c>
      <c r="H91" s="31" t="s">
        <v>651</v>
      </c>
    </row>
    <row r="92" spans="1:8" ht="108.75" customHeight="1">
      <c r="A92" s="30" t="s">
        <v>12</v>
      </c>
      <c r="B92" s="31" t="s">
        <v>733</v>
      </c>
      <c r="C92" s="31" t="s">
        <v>82</v>
      </c>
      <c r="D92" s="31">
        <v>119</v>
      </c>
      <c r="E92" s="31" t="s">
        <v>17</v>
      </c>
      <c r="F92" s="32">
        <v>1</v>
      </c>
      <c r="G92" s="31" t="s">
        <v>734</v>
      </c>
      <c r="H92" s="31" t="s">
        <v>651</v>
      </c>
    </row>
    <row r="93" spans="1:8" ht="108.75" customHeight="1">
      <c r="A93" s="30" t="s">
        <v>12</v>
      </c>
      <c r="B93" s="31" t="s">
        <v>735</v>
      </c>
      <c r="C93" s="31" t="s">
        <v>9</v>
      </c>
      <c r="D93" s="31">
        <v>114</v>
      </c>
      <c r="E93" s="31" t="s">
        <v>63</v>
      </c>
      <c r="F93" s="32">
        <v>1</v>
      </c>
      <c r="G93" s="31" t="s">
        <v>736</v>
      </c>
      <c r="H93" s="31" t="s">
        <v>610</v>
      </c>
    </row>
    <row r="94" spans="1:8" ht="108.75" customHeight="1">
      <c r="A94" s="30" t="s">
        <v>12</v>
      </c>
      <c r="B94" s="31" t="s">
        <v>737</v>
      </c>
      <c r="C94" s="31" t="s">
        <v>738</v>
      </c>
      <c r="D94" s="31" t="s">
        <v>739</v>
      </c>
      <c r="E94" s="31" t="s">
        <v>347</v>
      </c>
      <c r="F94" s="32">
        <v>7</v>
      </c>
      <c r="G94" s="31" t="s">
        <v>740</v>
      </c>
      <c r="H94" s="31" t="s">
        <v>704</v>
      </c>
    </row>
    <row r="95" spans="1:8" ht="108.75" customHeight="1">
      <c r="A95" s="30" t="s">
        <v>12</v>
      </c>
      <c r="B95" s="31" t="s">
        <v>741</v>
      </c>
      <c r="C95" s="31" t="s">
        <v>742</v>
      </c>
      <c r="D95" s="31">
        <v>126</v>
      </c>
      <c r="E95" s="31" t="s">
        <v>87</v>
      </c>
      <c r="F95" s="32">
        <v>1</v>
      </c>
      <c r="G95" s="31" t="s">
        <v>743</v>
      </c>
      <c r="H95" s="31" t="s">
        <v>744</v>
      </c>
    </row>
    <row r="96" spans="1:8" ht="108.75" customHeight="1">
      <c r="A96" s="30" t="s">
        <v>12</v>
      </c>
      <c r="B96" s="31" t="s">
        <v>745</v>
      </c>
      <c r="C96" s="31" t="s">
        <v>289</v>
      </c>
      <c r="D96" s="31" t="s">
        <v>746</v>
      </c>
      <c r="E96" s="31" t="s">
        <v>747</v>
      </c>
      <c r="F96" s="32">
        <v>2</v>
      </c>
      <c r="G96" s="31" t="s">
        <v>748</v>
      </c>
      <c r="H96" s="31" t="s">
        <v>749</v>
      </c>
    </row>
    <row r="97" spans="1:8" ht="108.75" customHeight="1">
      <c r="A97" s="30" t="s">
        <v>12</v>
      </c>
      <c r="B97" s="31" t="s">
        <v>750</v>
      </c>
      <c r="C97" s="31" t="s">
        <v>260</v>
      </c>
      <c r="D97" s="31">
        <v>96</v>
      </c>
      <c r="E97" s="31" t="s">
        <v>462</v>
      </c>
      <c r="F97" s="32">
        <v>1</v>
      </c>
      <c r="G97" s="31" t="s">
        <v>751</v>
      </c>
      <c r="H97" s="31" t="s">
        <v>651</v>
      </c>
    </row>
    <row r="98" spans="1:8" ht="108.75" customHeight="1">
      <c r="A98" s="30" t="s">
        <v>12</v>
      </c>
      <c r="B98" s="31" t="s">
        <v>752</v>
      </c>
      <c r="C98" s="31" t="s">
        <v>19</v>
      </c>
      <c r="D98" s="31" t="s">
        <v>753</v>
      </c>
      <c r="E98" s="31" t="s">
        <v>754</v>
      </c>
      <c r="F98" s="32">
        <v>1</v>
      </c>
      <c r="G98" s="31" t="s">
        <v>755</v>
      </c>
      <c r="H98" s="31" t="s">
        <v>704</v>
      </c>
    </row>
    <row r="99" spans="1:8" ht="108.75" customHeight="1">
      <c r="A99" s="30" t="s">
        <v>12</v>
      </c>
      <c r="B99" s="31" t="s">
        <v>756</v>
      </c>
      <c r="C99" s="31" t="s">
        <v>757</v>
      </c>
      <c r="D99" s="31">
        <v>80</v>
      </c>
      <c r="E99" s="31" t="s">
        <v>466</v>
      </c>
      <c r="F99" s="32">
        <v>3</v>
      </c>
      <c r="G99" s="31" t="s">
        <v>755</v>
      </c>
      <c r="H99" s="31" t="s">
        <v>704</v>
      </c>
    </row>
    <row r="100" spans="1:8" ht="108.75" customHeight="1">
      <c r="A100" s="30" t="s">
        <v>12</v>
      </c>
      <c r="B100" s="31" t="s">
        <v>758</v>
      </c>
      <c r="C100" s="31" t="s">
        <v>57</v>
      </c>
      <c r="D100" s="31">
        <v>38</v>
      </c>
      <c r="E100" s="31" t="s">
        <v>759</v>
      </c>
      <c r="F100" s="32">
        <v>3</v>
      </c>
      <c r="G100" s="31" t="s">
        <v>760</v>
      </c>
      <c r="H100" s="31" t="s">
        <v>704</v>
      </c>
    </row>
    <row r="101" spans="1:8" ht="108.75" customHeight="1">
      <c r="A101" s="30" t="s">
        <v>12</v>
      </c>
      <c r="B101" s="31" t="s">
        <v>761</v>
      </c>
      <c r="C101" s="31" t="s">
        <v>42</v>
      </c>
      <c r="D101" s="31">
        <v>65</v>
      </c>
      <c r="E101" s="31" t="s">
        <v>409</v>
      </c>
      <c r="F101" s="32">
        <v>2</v>
      </c>
      <c r="G101" s="31" t="s">
        <v>760</v>
      </c>
      <c r="H101" s="31" t="s">
        <v>704</v>
      </c>
    </row>
    <row r="102" spans="1:8" ht="108.75" customHeight="1">
      <c r="A102" s="30" t="s">
        <v>12</v>
      </c>
      <c r="B102" s="31" t="s">
        <v>762</v>
      </c>
      <c r="C102" s="31" t="s">
        <v>19</v>
      </c>
      <c r="D102" s="31">
        <v>54</v>
      </c>
      <c r="E102" s="31" t="s">
        <v>754</v>
      </c>
      <c r="F102" s="32">
        <v>1</v>
      </c>
      <c r="G102" s="31" t="s">
        <v>760</v>
      </c>
      <c r="H102" s="31" t="s">
        <v>607</v>
      </c>
    </row>
    <row r="103" spans="1:8" ht="108.75" customHeight="1">
      <c r="A103" s="30" t="s">
        <v>12</v>
      </c>
      <c r="B103" s="31" t="s">
        <v>763</v>
      </c>
      <c r="C103" s="31" t="s">
        <v>9</v>
      </c>
      <c r="D103" s="31">
        <v>90</v>
      </c>
      <c r="E103" s="31" t="s">
        <v>553</v>
      </c>
      <c r="F103" s="32">
        <v>1</v>
      </c>
      <c r="G103" s="31" t="s">
        <v>760</v>
      </c>
      <c r="H103" s="31" t="s">
        <v>610</v>
      </c>
    </row>
    <row r="104" spans="1:8" ht="108.75" customHeight="1">
      <c r="A104" s="30" t="s">
        <v>624</v>
      </c>
      <c r="B104" s="31" t="s">
        <v>494</v>
      </c>
      <c r="C104" s="31" t="s">
        <v>764</v>
      </c>
      <c r="D104" s="31"/>
      <c r="E104" s="31" t="s">
        <v>765</v>
      </c>
      <c r="F104" s="32">
        <v>2</v>
      </c>
      <c r="G104" s="31" t="s">
        <v>760</v>
      </c>
      <c r="H104" s="31" t="s">
        <v>610</v>
      </c>
    </row>
    <row r="105" spans="1:8" ht="108.75" customHeight="1">
      <c r="A105" s="30" t="s">
        <v>12</v>
      </c>
      <c r="B105" s="31" t="s">
        <v>204</v>
      </c>
      <c r="C105" s="31" t="s">
        <v>82</v>
      </c>
      <c r="D105" s="31">
        <v>335</v>
      </c>
      <c r="E105" s="31" t="s">
        <v>409</v>
      </c>
      <c r="F105" s="32">
        <v>2</v>
      </c>
      <c r="G105" s="31" t="s">
        <v>760</v>
      </c>
      <c r="H105" s="31" t="s">
        <v>610</v>
      </c>
    </row>
    <row r="106" spans="1:8" ht="108.75" customHeight="1">
      <c r="A106" s="30" t="s">
        <v>12</v>
      </c>
      <c r="B106" s="31" t="s">
        <v>766</v>
      </c>
      <c r="C106" s="31" t="s">
        <v>393</v>
      </c>
      <c r="D106" s="31">
        <v>20</v>
      </c>
      <c r="E106" s="31" t="s">
        <v>371</v>
      </c>
      <c r="F106" s="32">
        <v>1</v>
      </c>
      <c r="G106" s="31" t="s">
        <v>760</v>
      </c>
      <c r="H106" s="31" t="s">
        <v>610</v>
      </c>
    </row>
    <row r="107" spans="1:8" ht="108.75" customHeight="1">
      <c r="A107" s="30" t="s">
        <v>12</v>
      </c>
      <c r="B107" s="31" t="s">
        <v>767</v>
      </c>
      <c r="C107" s="31" t="s">
        <v>768</v>
      </c>
      <c r="D107" s="31">
        <v>14</v>
      </c>
      <c r="E107" s="31" t="s">
        <v>371</v>
      </c>
      <c r="F107" s="32">
        <v>1</v>
      </c>
      <c r="G107" s="31" t="s">
        <v>760</v>
      </c>
      <c r="H107" s="31" t="s">
        <v>769</v>
      </c>
    </row>
    <row r="108" spans="1:8" ht="108.75" customHeight="1">
      <c r="A108" s="30" t="s">
        <v>598</v>
      </c>
      <c r="B108" s="31" t="s">
        <v>770</v>
      </c>
      <c r="C108" s="31" t="s">
        <v>771</v>
      </c>
      <c r="D108" s="31"/>
      <c r="E108" s="31" t="s">
        <v>405</v>
      </c>
      <c r="F108" s="32">
        <v>1</v>
      </c>
      <c r="G108" s="31" t="s">
        <v>760</v>
      </c>
      <c r="H108" s="31" t="s">
        <v>621</v>
      </c>
    </row>
    <row r="109" spans="1:8" ht="108.75" customHeight="1">
      <c r="A109" s="30" t="s">
        <v>598</v>
      </c>
      <c r="B109" s="31" t="s">
        <v>772</v>
      </c>
      <c r="C109" s="31" t="s">
        <v>82</v>
      </c>
      <c r="D109" s="31" t="s">
        <v>773</v>
      </c>
      <c r="E109" s="31" t="s">
        <v>553</v>
      </c>
      <c r="F109" s="32">
        <v>1</v>
      </c>
      <c r="G109" s="31" t="s">
        <v>760</v>
      </c>
      <c r="H109" s="31" t="s">
        <v>621</v>
      </c>
    </row>
    <row r="110" spans="1:8" ht="108.75" customHeight="1">
      <c r="A110" s="30" t="s">
        <v>598</v>
      </c>
      <c r="B110" s="31" t="s">
        <v>774</v>
      </c>
      <c r="C110" s="31" t="s">
        <v>649</v>
      </c>
      <c r="D110" s="31">
        <v>18</v>
      </c>
      <c r="E110" s="31" t="s">
        <v>775</v>
      </c>
      <c r="F110" s="32">
        <v>2</v>
      </c>
      <c r="G110" s="31" t="s">
        <v>776</v>
      </c>
      <c r="H110" s="31" t="s">
        <v>621</v>
      </c>
    </row>
    <row r="111" spans="1:8" ht="108.75" customHeight="1">
      <c r="A111" s="30" t="s">
        <v>598</v>
      </c>
      <c r="B111" s="31" t="s">
        <v>777</v>
      </c>
      <c r="C111" s="31" t="s">
        <v>89</v>
      </c>
      <c r="D111" s="31" t="s">
        <v>778</v>
      </c>
      <c r="E111" s="31" t="s">
        <v>405</v>
      </c>
      <c r="F111" s="32">
        <v>1</v>
      </c>
      <c r="G111" s="31" t="s">
        <v>760</v>
      </c>
      <c r="H111" s="31" t="s">
        <v>601</v>
      </c>
    </row>
    <row r="112" spans="1:8" ht="108.75" customHeight="1">
      <c r="A112" s="30" t="s">
        <v>598</v>
      </c>
      <c r="B112" s="31" t="s">
        <v>779</v>
      </c>
      <c r="C112" s="31" t="s">
        <v>42</v>
      </c>
      <c r="D112" s="31">
        <v>67</v>
      </c>
      <c r="E112" s="31" t="s">
        <v>493</v>
      </c>
      <c r="F112" s="32">
        <v>2</v>
      </c>
      <c r="G112" s="31" t="s">
        <v>760</v>
      </c>
      <c r="H112" s="31" t="s">
        <v>601</v>
      </c>
    </row>
    <row r="113" spans="1:8" ht="108.75" customHeight="1">
      <c r="A113" s="30" t="s">
        <v>598</v>
      </c>
      <c r="B113" s="31" t="s">
        <v>780</v>
      </c>
      <c r="C113" s="31" t="s">
        <v>781</v>
      </c>
      <c r="D113" s="31">
        <v>29</v>
      </c>
      <c r="E113" s="31" t="s">
        <v>409</v>
      </c>
      <c r="F113" s="32">
        <v>2</v>
      </c>
      <c r="G113" s="31" t="s">
        <v>760</v>
      </c>
      <c r="H113" s="31" t="s">
        <v>614</v>
      </c>
    </row>
    <row r="114" spans="1:8" ht="108.75" customHeight="1">
      <c r="A114" s="30" t="s">
        <v>598</v>
      </c>
      <c r="B114" s="31" t="s">
        <v>782</v>
      </c>
      <c r="C114" s="31" t="s">
        <v>176</v>
      </c>
      <c r="D114" s="31">
        <v>58</v>
      </c>
      <c r="E114" s="31" t="s">
        <v>371</v>
      </c>
      <c r="F114" s="32">
        <v>1</v>
      </c>
      <c r="G114" s="31" t="s">
        <v>760</v>
      </c>
      <c r="H114" s="31" t="s">
        <v>614</v>
      </c>
    </row>
    <row r="115" spans="1:8" ht="108.75" customHeight="1">
      <c r="A115" s="30" t="s">
        <v>598</v>
      </c>
      <c r="B115" s="31" t="s">
        <v>783</v>
      </c>
      <c r="C115" s="31" t="s">
        <v>784</v>
      </c>
      <c r="D115" s="31">
        <v>36</v>
      </c>
      <c r="E115" s="31" t="s">
        <v>405</v>
      </c>
      <c r="F115" s="32">
        <v>1</v>
      </c>
      <c r="G115" s="31" t="s">
        <v>760</v>
      </c>
      <c r="H115" s="31" t="s">
        <v>614</v>
      </c>
    </row>
    <row r="116" spans="1:8" ht="108.75" customHeight="1">
      <c r="A116" s="30" t="s">
        <v>598</v>
      </c>
      <c r="B116" s="31" t="s">
        <v>785</v>
      </c>
      <c r="C116" s="31" t="s">
        <v>9</v>
      </c>
      <c r="D116" s="31" t="s">
        <v>786</v>
      </c>
      <c r="E116" s="31" t="s">
        <v>385</v>
      </c>
      <c r="F116" s="32">
        <v>1</v>
      </c>
      <c r="G116" s="31" t="s">
        <v>760</v>
      </c>
      <c r="H116" s="31" t="s">
        <v>711</v>
      </c>
    </row>
    <row r="117" spans="1:8" ht="108.75" customHeight="1">
      <c r="A117" s="30" t="s">
        <v>598</v>
      </c>
      <c r="B117" s="31" t="s">
        <v>787</v>
      </c>
      <c r="C117" s="31" t="s">
        <v>294</v>
      </c>
      <c r="D117" s="31">
        <v>23</v>
      </c>
      <c r="E117" s="31" t="s">
        <v>788</v>
      </c>
      <c r="F117" s="32">
        <v>4</v>
      </c>
      <c r="G117" s="31" t="s">
        <v>760</v>
      </c>
      <c r="H117" s="31" t="s">
        <v>711</v>
      </c>
    </row>
    <row r="118" spans="1:8" ht="108.75" customHeight="1">
      <c r="A118" s="30" t="s">
        <v>598</v>
      </c>
      <c r="B118" s="31" t="s">
        <v>789</v>
      </c>
      <c r="C118" s="31" t="s">
        <v>9</v>
      </c>
      <c r="D118" s="31">
        <v>134</v>
      </c>
      <c r="E118" s="31" t="s">
        <v>790</v>
      </c>
      <c r="F118" s="32">
        <v>1</v>
      </c>
      <c r="G118" s="31" t="s">
        <v>760</v>
      </c>
      <c r="H118" s="31" t="s">
        <v>791</v>
      </c>
    </row>
    <row r="119" spans="1:8" ht="108.75" customHeight="1">
      <c r="A119" s="30" t="s">
        <v>598</v>
      </c>
      <c r="B119" s="31" t="s">
        <v>792</v>
      </c>
      <c r="C119" s="31" t="s">
        <v>215</v>
      </c>
      <c r="D119" s="31">
        <v>5</v>
      </c>
      <c r="E119" s="31" t="s">
        <v>354</v>
      </c>
      <c r="F119" s="32">
        <v>1</v>
      </c>
      <c r="G119" s="31" t="s">
        <v>760</v>
      </c>
      <c r="H119" s="31" t="s">
        <v>791</v>
      </c>
    </row>
    <row r="120" spans="1:8" ht="108.75" customHeight="1">
      <c r="A120" s="30" t="s">
        <v>12</v>
      </c>
      <c r="B120" s="31" t="s">
        <v>793</v>
      </c>
      <c r="C120" s="31" t="s">
        <v>264</v>
      </c>
      <c r="D120" s="31">
        <v>76</v>
      </c>
      <c r="E120" s="31" t="s">
        <v>388</v>
      </c>
      <c r="F120" s="32">
        <v>1</v>
      </c>
      <c r="G120" s="31" t="s">
        <v>794</v>
      </c>
      <c r="H120" s="31" t="s">
        <v>704</v>
      </c>
    </row>
    <row r="121" spans="1:8" ht="108.75" customHeight="1">
      <c r="A121" s="30" t="s">
        <v>12</v>
      </c>
      <c r="B121" s="31" t="s">
        <v>795</v>
      </c>
      <c r="C121" s="31" t="s">
        <v>796</v>
      </c>
      <c r="D121" s="31" t="s">
        <v>797</v>
      </c>
      <c r="E121" s="31" t="s">
        <v>417</v>
      </c>
      <c r="F121" s="32">
        <v>2</v>
      </c>
      <c r="G121" s="31" t="s">
        <v>794</v>
      </c>
      <c r="H121" s="31" t="s">
        <v>704</v>
      </c>
    </row>
    <row r="122" spans="1:8" ht="108.75" customHeight="1">
      <c r="A122" s="30" t="s">
        <v>624</v>
      </c>
      <c r="B122" s="31" t="s">
        <v>798</v>
      </c>
      <c r="C122" s="31" t="s">
        <v>129</v>
      </c>
      <c r="D122" s="31">
        <v>94</v>
      </c>
      <c r="E122" s="31" t="s">
        <v>799</v>
      </c>
      <c r="F122" s="32">
        <v>20</v>
      </c>
      <c r="G122" s="31" t="s">
        <v>800</v>
      </c>
      <c r="H122" s="31" t="s">
        <v>601</v>
      </c>
    </row>
    <row r="123" spans="1:8" ht="108.75" customHeight="1">
      <c r="A123" s="30" t="s">
        <v>598</v>
      </c>
      <c r="B123" s="31" t="s">
        <v>801</v>
      </c>
      <c r="C123" s="31" t="s">
        <v>159</v>
      </c>
      <c r="D123" s="31">
        <v>170</v>
      </c>
      <c r="E123" s="31" t="s">
        <v>371</v>
      </c>
      <c r="F123" s="32">
        <v>1</v>
      </c>
      <c r="G123" s="31" t="s">
        <v>800</v>
      </c>
      <c r="H123" s="31" t="s">
        <v>621</v>
      </c>
    </row>
    <row r="124" spans="1:8" ht="108.75" customHeight="1">
      <c r="A124" s="30" t="s">
        <v>598</v>
      </c>
      <c r="B124" s="31" t="s">
        <v>802</v>
      </c>
      <c r="C124" s="31" t="s">
        <v>803</v>
      </c>
      <c r="D124" s="31">
        <v>49</v>
      </c>
      <c r="E124" s="31" t="s">
        <v>609</v>
      </c>
      <c r="F124" s="32">
        <v>4</v>
      </c>
      <c r="G124" s="31" t="s">
        <v>800</v>
      </c>
      <c r="H124" s="31" t="s">
        <v>601</v>
      </c>
    </row>
    <row r="125" spans="1:8" ht="108.75" customHeight="1">
      <c r="A125" s="30" t="s">
        <v>598</v>
      </c>
      <c r="B125" s="31" t="s">
        <v>804</v>
      </c>
      <c r="C125" s="31" t="s">
        <v>9</v>
      </c>
      <c r="D125" s="31">
        <v>9</v>
      </c>
      <c r="E125" s="31" t="s">
        <v>409</v>
      </c>
      <c r="F125" s="32">
        <v>2</v>
      </c>
      <c r="G125" s="31" t="s">
        <v>800</v>
      </c>
      <c r="H125" s="31" t="s">
        <v>601</v>
      </c>
    </row>
    <row r="126" spans="1:8" ht="108.75" customHeight="1">
      <c r="A126" s="30" t="s">
        <v>12</v>
      </c>
      <c r="B126" s="31" t="s">
        <v>805</v>
      </c>
      <c r="C126" s="31" t="s">
        <v>806</v>
      </c>
      <c r="D126" s="31" t="s">
        <v>807</v>
      </c>
      <c r="E126" s="31" t="s">
        <v>417</v>
      </c>
      <c r="F126" s="32">
        <v>2</v>
      </c>
      <c r="G126" s="31" t="s">
        <v>800</v>
      </c>
      <c r="H126" s="31" t="s">
        <v>607</v>
      </c>
    </row>
    <row r="127" spans="1:8" ht="108.75" customHeight="1">
      <c r="A127" s="30" t="s">
        <v>598</v>
      </c>
      <c r="B127" s="31" t="s">
        <v>808</v>
      </c>
      <c r="C127" s="31" t="s">
        <v>278</v>
      </c>
      <c r="D127" s="31">
        <v>10</v>
      </c>
      <c r="E127" s="31" t="s">
        <v>809</v>
      </c>
      <c r="F127" s="32">
        <v>2</v>
      </c>
      <c r="G127" s="31" t="s">
        <v>800</v>
      </c>
      <c r="H127" s="31" t="s">
        <v>601</v>
      </c>
    </row>
    <row r="128" spans="1:8" ht="108.75" customHeight="1">
      <c r="A128" s="30" t="s">
        <v>598</v>
      </c>
      <c r="B128" s="31"/>
      <c r="C128" s="31" t="s">
        <v>810</v>
      </c>
      <c r="D128" s="31">
        <v>29</v>
      </c>
      <c r="E128" s="31" t="s">
        <v>811</v>
      </c>
      <c r="F128" s="32">
        <v>1</v>
      </c>
      <c r="G128" s="31" t="s">
        <v>800</v>
      </c>
      <c r="H128" s="31" t="s">
        <v>601</v>
      </c>
    </row>
    <row r="129" spans="1:8" ht="108.75" customHeight="1">
      <c r="A129" s="30" t="s">
        <v>598</v>
      </c>
      <c r="B129" s="31" t="s">
        <v>812</v>
      </c>
      <c r="C129" s="31" t="s">
        <v>82</v>
      </c>
      <c r="D129" s="31">
        <v>219</v>
      </c>
      <c r="E129" s="31" t="s">
        <v>813</v>
      </c>
      <c r="F129" s="32">
        <v>2</v>
      </c>
      <c r="G129" s="31" t="s">
        <v>800</v>
      </c>
      <c r="H129" s="31" t="s">
        <v>601</v>
      </c>
    </row>
    <row r="130" spans="1:8" ht="108.75" customHeight="1">
      <c r="A130" s="30" t="s">
        <v>598</v>
      </c>
      <c r="B130" s="31" t="s">
        <v>814</v>
      </c>
      <c r="C130" s="31" t="s">
        <v>89</v>
      </c>
      <c r="D130" s="31">
        <v>160</v>
      </c>
      <c r="E130" s="31" t="s">
        <v>493</v>
      </c>
      <c r="F130" s="32">
        <v>2</v>
      </c>
      <c r="G130" s="31" t="s">
        <v>800</v>
      </c>
      <c r="H130" s="31" t="s">
        <v>601</v>
      </c>
    </row>
    <row r="131" spans="1:8" ht="108.75" customHeight="1">
      <c r="A131" s="30" t="s">
        <v>598</v>
      </c>
      <c r="B131" s="31" t="s">
        <v>815</v>
      </c>
      <c r="C131" s="31" t="s">
        <v>82</v>
      </c>
      <c r="D131" s="31">
        <v>447</v>
      </c>
      <c r="E131" s="31" t="s">
        <v>385</v>
      </c>
      <c r="F131" s="32">
        <v>1</v>
      </c>
      <c r="G131" s="31" t="s">
        <v>800</v>
      </c>
      <c r="H131" s="31" t="s">
        <v>816</v>
      </c>
    </row>
    <row r="132" spans="1:8" ht="108.75" customHeight="1">
      <c r="A132" s="30" t="s">
        <v>598</v>
      </c>
      <c r="B132" s="31" t="s">
        <v>817</v>
      </c>
      <c r="C132" s="31" t="s">
        <v>71</v>
      </c>
      <c r="D132" s="31">
        <v>45</v>
      </c>
      <c r="E132" s="31" t="s">
        <v>354</v>
      </c>
      <c r="F132" s="32">
        <v>1</v>
      </c>
      <c r="G132" s="31" t="s">
        <v>800</v>
      </c>
      <c r="H132" s="31" t="s">
        <v>711</v>
      </c>
    </row>
    <row r="133" spans="1:8" ht="108.75" customHeight="1">
      <c r="A133" s="30" t="s">
        <v>598</v>
      </c>
      <c r="B133" s="31" t="s">
        <v>818</v>
      </c>
      <c r="C133" s="31" t="s">
        <v>819</v>
      </c>
      <c r="D133" s="31">
        <v>35</v>
      </c>
      <c r="E133" s="31" t="s">
        <v>820</v>
      </c>
      <c r="F133" s="32">
        <v>3</v>
      </c>
      <c r="G133" s="31" t="s">
        <v>800</v>
      </c>
      <c r="H133" s="31" t="s">
        <v>821</v>
      </c>
    </row>
    <row r="134" spans="1:8" ht="108.75" customHeight="1">
      <c r="A134" s="30" t="s">
        <v>598</v>
      </c>
      <c r="B134" s="31" t="s">
        <v>822</v>
      </c>
      <c r="C134" s="31" t="s">
        <v>9</v>
      </c>
      <c r="D134" s="31" t="s">
        <v>823</v>
      </c>
      <c r="E134" s="31"/>
      <c r="F134" s="32">
        <v>1</v>
      </c>
      <c r="G134" s="31" t="s">
        <v>800</v>
      </c>
      <c r="H134" s="33"/>
    </row>
    <row r="135" spans="1:8" ht="108.75" customHeight="1">
      <c r="A135" s="30" t="s">
        <v>598</v>
      </c>
      <c r="B135" s="31" t="s">
        <v>824</v>
      </c>
      <c r="C135" s="31" t="s">
        <v>580</v>
      </c>
      <c r="D135" s="31" t="s">
        <v>825</v>
      </c>
      <c r="E135" s="31"/>
      <c r="F135" s="32">
        <v>1</v>
      </c>
      <c r="G135" s="31" t="s">
        <v>800</v>
      </c>
      <c r="H135" s="33"/>
    </row>
    <row r="136" spans="1:8" ht="108.75" customHeight="1">
      <c r="A136" s="30" t="s">
        <v>598</v>
      </c>
      <c r="B136" s="31" t="s">
        <v>826</v>
      </c>
      <c r="C136" s="31" t="s">
        <v>827</v>
      </c>
      <c r="D136" s="31">
        <v>23</v>
      </c>
      <c r="E136" s="31" t="s">
        <v>471</v>
      </c>
      <c r="F136" s="32">
        <v>1</v>
      </c>
      <c r="G136" s="31" t="s">
        <v>800</v>
      </c>
      <c r="H136" s="31" t="s">
        <v>791</v>
      </c>
    </row>
    <row r="137" spans="1:8" ht="108.75" customHeight="1">
      <c r="A137" s="30" t="s">
        <v>598</v>
      </c>
      <c r="B137" s="31" t="s">
        <v>828</v>
      </c>
      <c r="C137" s="31" t="s">
        <v>829</v>
      </c>
      <c r="D137" s="31" t="s">
        <v>830</v>
      </c>
      <c r="E137" s="31" t="s">
        <v>405</v>
      </c>
      <c r="F137" s="32">
        <v>1</v>
      </c>
      <c r="G137" s="31" t="s">
        <v>800</v>
      </c>
      <c r="H137" s="31" t="s">
        <v>791</v>
      </c>
    </row>
    <row r="138" spans="1:8" ht="108.75" customHeight="1">
      <c r="A138" s="30" t="s">
        <v>598</v>
      </c>
      <c r="B138" s="31" t="s">
        <v>831</v>
      </c>
      <c r="C138" s="31" t="s">
        <v>82</v>
      </c>
      <c r="D138" s="31" t="s">
        <v>832</v>
      </c>
      <c r="E138" s="31" t="s">
        <v>462</v>
      </c>
      <c r="F138" s="32">
        <v>1</v>
      </c>
      <c r="G138" s="31" t="s">
        <v>800</v>
      </c>
      <c r="H138" s="33"/>
    </row>
    <row r="139" spans="1:8" ht="108.75" customHeight="1">
      <c r="A139" s="30" t="s">
        <v>598</v>
      </c>
      <c r="B139" s="31" t="s">
        <v>833</v>
      </c>
      <c r="C139" s="31" t="s">
        <v>82</v>
      </c>
      <c r="D139" s="31">
        <v>451</v>
      </c>
      <c r="E139" s="31" t="s">
        <v>388</v>
      </c>
      <c r="F139" s="32">
        <v>1</v>
      </c>
      <c r="G139" s="31" t="s">
        <v>800</v>
      </c>
      <c r="H139" s="33"/>
    </row>
    <row r="140" spans="1:8" ht="108.75" customHeight="1">
      <c r="A140" s="30" t="s">
        <v>12</v>
      </c>
      <c r="B140" s="31" t="s">
        <v>834</v>
      </c>
      <c r="C140" s="31" t="s">
        <v>573</v>
      </c>
      <c r="D140" s="31" t="s">
        <v>835</v>
      </c>
      <c r="E140" s="31" t="s">
        <v>836</v>
      </c>
      <c r="F140" s="32">
        <v>5</v>
      </c>
      <c r="G140" s="31" t="s">
        <v>837</v>
      </c>
      <c r="H140" s="31" t="s">
        <v>704</v>
      </c>
    </row>
    <row r="141" spans="1:8" ht="108.75" customHeight="1">
      <c r="A141" s="30" t="s">
        <v>12</v>
      </c>
      <c r="B141" s="31" t="s">
        <v>838</v>
      </c>
      <c r="C141" s="31" t="s">
        <v>839</v>
      </c>
      <c r="D141" s="31"/>
      <c r="E141" s="31" t="s">
        <v>512</v>
      </c>
      <c r="F141" s="32">
        <v>4</v>
      </c>
      <c r="G141" s="31" t="s">
        <v>840</v>
      </c>
      <c r="H141" s="33"/>
    </row>
    <row r="142" spans="1:8" ht="108.75" customHeight="1">
      <c r="A142" s="30" t="s">
        <v>598</v>
      </c>
      <c r="B142" s="31" t="s">
        <v>841</v>
      </c>
      <c r="C142" s="31" t="s">
        <v>89</v>
      </c>
      <c r="D142" s="31">
        <v>124</v>
      </c>
      <c r="E142" s="31" t="s">
        <v>354</v>
      </c>
      <c r="F142" s="32">
        <v>1</v>
      </c>
      <c r="G142" s="31" t="s">
        <v>842</v>
      </c>
      <c r="H142" s="33"/>
    </row>
    <row r="143" spans="1:8" ht="108.75" customHeight="1">
      <c r="A143" s="30" t="s">
        <v>12</v>
      </c>
      <c r="B143" s="31" t="s">
        <v>843</v>
      </c>
      <c r="C143" s="31" t="s">
        <v>844</v>
      </c>
      <c r="D143" s="31">
        <v>29</v>
      </c>
      <c r="E143" s="31" t="s">
        <v>371</v>
      </c>
      <c r="F143" s="32">
        <v>1</v>
      </c>
      <c r="G143" s="31" t="s">
        <v>845</v>
      </c>
      <c r="H143" s="33"/>
    </row>
    <row r="144" spans="1:8" ht="108.75" customHeight="1">
      <c r="A144" s="30" t="s">
        <v>12</v>
      </c>
      <c r="B144" s="31" t="s">
        <v>846</v>
      </c>
      <c r="C144" s="31" t="s">
        <v>31</v>
      </c>
      <c r="D144" s="31">
        <v>76</v>
      </c>
      <c r="E144" s="31" t="s">
        <v>462</v>
      </c>
      <c r="F144" s="32">
        <v>1</v>
      </c>
      <c r="G144" s="31" t="s">
        <v>847</v>
      </c>
      <c r="H144" s="33"/>
    </row>
    <row r="145" spans="1:8" ht="108.75" customHeight="1">
      <c r="A145" s="30" t="s">
        <v>12</v>
      </c>
      <c r="B145" s="31" t="s">
        <v>848</v>
      </c>
      <c r="C145" s="31" t="s">
        <v>260</v>
      </c>
      <c r="D145" s="31">
        <v>215</v>
      </c>
      <c r="E145" s="31" t="s">
        <v>371</v>
      </c>
      <c r="F145" s="32">
        <v>1</v>
      </c>
      <c r="G145" s="31" t="s">
        <v>847</v>
      </c>
      <c r="H145" s="33"/>
    </row>
    <row r="146" spans="1:8" ht="108.75" customHeight="1">
      <c r="A146" s="30" t="s">
        <v>598</v>
      </c>
      <c r="B146" s="31" t="s">
        <v>849</v>
      </c>
      <c r="C146" s="31" t="s">
        <v>57</v>
      </c>
      <c r="D146" s="31" t="s">
        <v>850</v>
      </c>
      <c r="E146" s="31" t="s">
        <v>851</v>
      </c>
      <c r="F146" s="32">
        <v>2</v>
      </c>
      <c r="G146" s="31" t="s">
        <v>852</v>
      </c>
      <c r="H146" s="33"/>
    </row>
    <row r="147" spans="1:8" ht="108.75" customHeight="1">
      <c r="A147" s="30" t="s">
        <v>598</v>
      </c>
      <c r="B147" s="11" t="s">
        <v>853</v>
      </c>
      <c r="C147" s="31" t="s">
        <v>446</v>
      </c>
      <c r="D147" s="31">
        <v>13</v>
      </c>
      <c r="E147" s="31" t="s">
        <v>854</v>
      </c>
      <c r="F147" s="32">
        <v>2</v>
      </c>
      <c r="G147" s="31" t="s">
        <v>855</v>
      </c>
      <c r="H147" s="33"/>
    </row>
    <row r="148" spans="1:8" ht="108.75" customHeight="1">
      <c r="A148" s="30" t="s">
        <v>598</v>
      </c>
      <c r="B148" s="31" t="s">
        <v>856</v>
      </c>
      <c r="C148" s="31" t="s">
        <v>857</v>
      </c>
      <c r="D148" s="31">
        <v>25</v>
      </c>
      <c r="E148" s="31" t="s">
        <v>858</v>
      </c>
      <c r="F148" s="32">
        <v>1</v>
      </c>
      <c r="G148" s="31" t="s">
        <v>859</v>
      </c>
      <c r="H148" s="33"/>
    </row>
    <row r="149" spans="1:8" ht="108.75" customHeight="1">
      <c r="A149" s="30" t="s">
        <v>598</v>
      </c>
      <c r="B149" s="31" t="s">
        <v>860</v>
      </c>
      <c r="C149" s="31" t="s">
        <v>82</v>
      </c>
      <c r="D149" s="31">
        <v>231</v>
      </c>
      <c r="E149" s="31" t="s">
        <v>462</v>
      </c>
      <c r="F149" s="32">
        <v>1</v>
      </c>
      <c r="G149" s="31" t="s">
        <v>859</v>
      </c>
      <c r="H149" s="33"/>
    </row>
    <row r="150" spans="1:8" ht="108.75" customHeight="1">
      <c r="A150" s="30" t="s">
        <v>598</v>
      </c>
      <c r="B150" s="31" t="s">
        <v>861</v>
      </c>
      <c r="C150" s="31" t="s">
        <v>862</v>
      </c>
      <c r="D150" s="31">
        <v>87</v>
      </c>
      <c r="E150" s="31" t="s">
        <v>371</v>
      </c>
      <c r="F150" s="32">
        <v>1</v>
      </c>
      <c r="G150" s="31" t="s">
        <v>859</v>
      </c>
      <c r="H150" s="33"/>
    </row>
    <row r="151" spans="1:8" ht="108.75" customHeight="1">
      <c r="A151" s="30" t="s">
        <v>598</v>
      </c>
      <c r="B151" s="31" t="s">
        <v>863</v>
      </c>
      <c r="C151" s="31" t="s">
        <v>82</v>
      </c>
      <c r="D151" s="31">
        <v>110</v>
      </c>
      <c r="E151" s="31" t="s">
        <v>609</v>
      </c>
      <c r="F151" s="32">
        <v>4</v>
      </c>
      <c r="G151" s="31" t="s">
        <v>859</v>
      </c>
      <c r="H151" s="33"/>
    </row>
    <row r="152" spans="1:8" ht="108.75" customHeight="1">
      <c r="A152" s="30" t="s">
        <v>598</v>
      </c>
      <c r="B152" s="11" t="s">
        <v>864</v>
      </c>
      <c r="C152" s="31" t="s">
        <v>176</v>
      </c>
      <c r="D152" s="31">
        <v>27</v>
      </c>
      <c r="E152" s="31" t="s">
        <v>417</v>
      </c>
      <c r="F152" s="32">
        <v>2</v>
      </c>
      <c r="G152" s="31" t="s">
        <v>859</v>
      </c>
      <c r="H152" s="33"/>
    </row>
    <row r="153" spans="1:8" ht="108.75" customHeight="1">
      <c r="A153" s="30" t="s">
        <v>12</v>
      </c>
      <c r="B153" s="31" t="s">
        <v>865</v>
      </c>
      <c r="C153" s="31" t="s">
        <v>129</v>
      </c>
      <c r="D153" s="31">
        <v>12</v>
      </c>
      <c r="E153" s="31" t="s">
        <v>354</v>
      </c>
      <c r="F153" s="32">
        <v>1</v>
      </c>
      <c r="G153" s="31" t="s">
        <v>866</v>
      </c>
      <c r="H153" s="33"/>
    </row>
    <row r="154" spans="1:8" ht="108.75" customHeight="1">
      <c r="A154" s="30" t="s">
        <v>12</v>
      </c>
      <c r="B154" s="31" t="s">
        <v>867</v>
      </c>
      <c r="C154" s="31" t="s">
        <v>470</v>
      </c>
      <c r="D154" s="31">
        <v>75</v>
      </c>
      <c r="E154" s="31" t="s">
        <v>385</v>
      </c>
      <c r="F154" s="32">
        <v>1</v>
      </c>
      <c r="G154" s="31" t="s">
        <v>868</v>
      </c>
      <c r="H154" s="33"/>
    </row>
    <row r="155" spans="1:8" ht="108.75" customHeight="1">
      <c r="A155" s="30" t="s">
        <v>598</v>
      </c>
      <c r="B155" s="31" t="s">
        <v>869</v>
      </c>
      <c r="C155" s="31" t="s">
        <v>870</v>
      </c>
      <c r="D155" s="31">
        <v>15</v>
      </c>
      <c r="E155" s="31" t="s">
        <v>371</v>
      </c>
      <c r="F155" s="32">
        <v>1</v>
      </c>
      <c r="G155" s="31" t="s">
        <v>852</v>
      </c>
      <c r="H155" s="33"/>
    </row>
    <row r="156" spans="1:8" ht="108.75" customHeight="1">
      <c r="A156" s="30" t="s">
        <v>598</v>
      </c>
      <c r="B156" s="31" t="s">
        <v>871</v>
      </c>
      <c r="C156" s="31" t="s">
        <v>9</v>
      </c>
      <c r="D156" s="31">
        <v>87</v>
      </c>
      <c r="E156" s="31" t="s">
        <v>354</v>
      </c>
      <c r="F156" s="32">
        <v>1</v>
      </c>
      <c r="G156" s="31" t="s">
        <v>852</v>
      </c>
      <c r="H156" s="33"/>
    </row>
    <row r="157" spans="1:8" ht="108.75" customHeight="1">
      <c r="A157" s="30" t="s">
        <v>598</v>
      </c>
      <c r="B157" s="31" t="s">
        <v>872</v>
      </c>
      <c r="C157" s="31" t="s">
        <v>873</v>
      </c>
      <c r="D157" s="31">
        <v>72</v>
      </c>
      <c r="E157" s="31" t="s">
        <v>874</v>
      </c>
      <c r="F157" s="32">
        <v>1</v>
      </c>
      <c r="G157" s="31" t="s">
        <v>875</v>
      </c>
      <c r="H157" s="33"/>
    </row>
    <row r="158" spans="1:8" ht="108.75" customHeight="1">
      <c r="A158" s="30" t="s">
        <v>12</v>
      </c>
      <c r="B158" s="31"/>
      <c r="C158" s="31" t="s">
        <v>9</v>
      </c>
      <c r="D158" s="31">
        <v>24</v>
      </c>
      <c r="E158" s="31" t="s">
        <v>462</v>
      </c>
      <c r="F158" s="32">
        <v>1</v>
      </c>
      <c r="G158" s="31" t="s">
        <v>866</v>
      </c>
      <c r="H158" s="33"/>
    </row>
    <row r="159" spans="1:8" ht="108.75" customHeight="1">
      <c r="A159" s="30" t="s">
        <v>12</v>
      </c>
      <c r="B159" s="31"/>
      <c r="C159" s="31" t="s">
        <v>82</v>
      </c>
      <c r="D159" s="31">
        <v>175</v>
      </c>
      <c r="E159" s="31" t="s">
        <v>385</v>
      </c>
      <c r="F159" s="32">
        <v>1</v>
      </c>
      <c r="G159" s="31" t="s">
        <v>866</v>
      </c>
      <c r="H159" s="33"/>
    </row>
    <row r="160" spans="1:8" ht="108.75" customHeight="1">
      <c r="A160" s="30" t="s">
        <v>598</v>
      </c>
      <c r="B160" s="31" t="s">
        <v>876</v>
      </c>
      <c r="C160" s="31" t="s">
        <v>819</v>
      </c>
      <c r="D160" s="31">
        <v>74</v>
      </c>
      <c r="E160" s="31" t="s">
        <v>877</v>
      </c>
      <c r="F160" s="32">
        <v>6</v>
      </c>
      <c r="G160" s="31" t="s">
        <v>878</v>
      </c>
      <c r="H160" s="33"/>
    </row>
    <row r="161" spans="1:8" ht="108.75" customHeight="1">
      <c r="A161" s="30" t="s">
        <v>598</v>
      </c>
      <c r="B161" s="31" t="s">
        <v>879</v>
      </c>
      <c r="C161" s="31" t="s">
        <v>880</v>
      </c>
      <c r="D161" s="31">
        <v>24</v>
      </c>
      <c r="E161" s="31" t="s">
        <v>462</v>
      </c>
      <c r="F161" s="32">
        <v>1</v>
      </c>
      <c r="G161" s="31" t="s">
        <v>881</v>
      </c>
      <c r="H161" s="33"/>
    </row>
    <row r="162" spans="1:8" ht="108.75" customHeight="1">
      <c r="A162" s="30" t="s">
        <v>598</v>
      </c>
      <c r="B162" s="31" t="s">
        <v>882</v>
      </c>
      <c r="C162" s="31" t="s">
        <v>325</v>
      </c>
      <c r="D162" s="31">
        <v>247</v>
      </c>
      <c r="E162" s="31" t="s">
        <v>883</v>
      </c>
      <c r="F162" s="32">
        <v>3</v>
      </c>
      <c r="G162" s="31" t="s">
        <v>884</v>
      </c>
      <c r="H162" s="33"/>
    </row>
    <row r="163" spans="1:8" ht="108.75" customHeight="1">
      <c r="A163" s="30" t="s">
        <v>598</v>
      </c>
      <c r="B163" s="31" t="s">
        <v>885</v>
      </c>
      <c r="C163" s="31" t="s">
        <v>873</v>
      </c>
      <c r="D163" s="31">
        <v>175</v>
      </c>
      <c r="E163" s="31" t="s">
        <v>385</v>
      </c>
      <c r="F163" s="32">
        <v>1</v>
      </c>
      <c r="G163" s="31" t="s">
        <v>886</v>
      </c>
      <c r="H163" s="33"/>
    </row>
    <row r="164" spans="1:8" ht="108.75" customHeight="1">
      <c r="A164" s="30" t="s">
        <v>12</v>
      </c>
      <c r="B164" s="31" t="s">
        <v>887</v>
      </c>
      <c r="C164" s="31" t="s">
        <v>888</v>
      </c>
      <c r="D164" s="31">
        <v>2</v>
      </c>
      <c r="E164" s="31" t="s">
        <v>347</v>
      </c>
      <c r="F164" s="32">
        <v>7</v>
      </c>
      <c r="G164" s="31" t="s">
        <v>889</v>
      </c>
      <c r="H164" s="33"/>
    </row>
    <row r="165" spans="1:8" ht="108.75" customHeight="1">
      <c r="A165" s="30" t="s">
        <v>12</v>
      </c>
      <c r="B165" s="31" t="s">
        <v>890</v>
      </c>
      <c r="C165" s="11" t="s">
        <v>129</v>
      </c>
      <c r="D165" s="31">
        <v>148</v>
      </c>
      <c r="E165" s="31" t="s">
        <v>354</v>
      </c>
      <c r="F165" s="32">
        <v>1</v>
      </c>
      <c r="G165" s="31" t="s">
        <v>891</v>
      </c>
      <c r="H165" s="33"/>
    </row>
    <row r="166" spans="1:8" ht="108.75" customHeight="1">
      <c r="A166" s="30" t="s">
        <v>12</v>
      </c>
      <c r="B166" s="31" t="s">
        <v>892</v>
      </c>
      <c r="C166" s="31" t="s">
        <v>893</v>
      </c>
      <c r="D166" s="31">
        <v>16</v>
      </c>
      <c r="E166" s="31" t="s">
        <v>754</v>
      </c>
      <c r="F166" s="32">
        <v>1</v>
      </c>
      <c r="G166" s="31" t="s">
        <v>894</v>
      </c>
      <c r="H166" s="33"/>
    </row>
    <row r="167" spans="1:8" ht="108.75" customHeight="1">
      <c r="A167" s="30" t="s">
        <v>12</v>
      </c>
      <c r="B167" s="31" t="s">
        <v>895</v>
      </c>
      <c r="C167" s="31" t="s">
        <v>271</v>
      </c>
      <c r="D167" s="31" t="s">
        <v>896</v>
      </c>
      <c r="E167" s="31" t="s">
        <v>897</v>
      </c>
      <c r="F167" s="32">
        <v>4</v>
      </c>
      <c r="G167" s="31" t="s">
        <v>898</v>
      </c>
      <c r="H167" s="33"/>
    </row>
    <row r="168" spans="1:8" ht="108.75" customHeight="1">
      <c r="A168" s="30" t="s">
        <v>624</v>
      </c>
      <c r="B168" s="31" t="s">
        <v>899</v>
      </c>
      <c r="C168" s="31" t="s">
        <v>616</v>
      </c>
      <c r="D168" s="31">
        <v>100</v>
      </c>
      <c r="E168" s="31" t="s">
        <v>368</v>
      </c>
      <c r="F168" s="32">
        <v>2</v>
      </c>
      <c r="G168" s="31" t="s">
        <v>900</v>
      </c>
      <c r="H168" s="33"/>
    </row>
    <row r="169" spans="1:8" ht="108.75" customHeight="1">
      <c r="A169" s="30" t="s">
        <v>598</v>
      </c>
      <c r="B169" s="31" t="s">
        <v>901</v>
      </c>
      <c r="C169" s="31" t="s">
        <v>524</v>
      </c>
      <c r="D169" s="31">
        <v>48</v>
      </c>
      <c r="E169" s="31" t="s">
        <v>388</v>
      </c>
      <c r="F169" s="32">
        <v>1</v>
      </c>
      <c r="G169" s="31" t="s">
        <v>900</v>
      </c>
      <c r="H169" s="33"/>
    </row>
    <row r="170" spans="1:8" ht="108.75" customHeight="1">
      <c r="A170" s="30" t="s">
        <v>598</v>
      </c>
      <c r="B170" s="31" t="s">
        <v>902</v>
      </c>
      <c r="C170" s="31" t="s">
        <v>42</v>
      </c>
      <c r="D170" s="31">
        <v>25</v>
      </c>
      <c r="E170" s="31" t="s">
        <v>903</v>
      </c>
      <c r="F170" s="32">
        <v>2</v>
      </c>
      <c r="G170" s="31" t="s">
        <v>900</v>
      </c>
      <c r="H170" s="33"/>
    </row>
    <row r="171" spans="1:8" ht="108.75" customHeight="1">
      <c r="A171" s="30" t="s">
        <v>598</v>
      </c>
      <c r="B171" s="31" t="s">
        <v>904</v>
      </c>
      <c r="C171" s="31" t="s">
        <v>905</v>
      </c>
      <c r="D171" s="31">
        <v>6</v>
      </c>
      <c r="E171" s="31" t="s">
        <v>906</v>
      </c>
      <c r="F171" s="32">
        <v>2</v>
      </c>
      <c r="G171" s="31" t="s">
        <v>900</v>
      </c>
      <c r="H171" s="33"/>
    </row>
    <row r="172" spans="1:8" ht="108.75" customHeight="1">
      <c r="A172" s="30" t="s">
        <v>12</v>
      </c>
      <c r="B172" s="31" t="s">
        <v>907</v>
      </c>
      <c r="C172" s="31" t="s">
        <v>42</v>
      </c>
      <c r="D172" s="31">
        <v>23</v>
      </c>
      <c r="E172" s="31" t="s">
        <v>354</v>
      </c>
      <c r="F172" s="32">
        <v>1</v>
      </c>
      <c r="G172" s="31" t="s">
        <v>900</v>
      </c>
      <c r="H172" s="33"/>
    </row>
    <row r="173" spans="1:8" ht="108.75" customHeight="1">
      <c r="A173" s="30" t="s">
        <v>12</v>
      </c>
      <c r="B173" s="31" t="s">
        <v>908</v>
      </c>
      <c r="C173" s="31" t="s">
        <v>905</v>
      </c>
      <c r="D173" s="31">
        <v>30</v>
      </c>
      <c r="E173" s="31" t="s">
        <v>909</v>
      </c>
      <c r="F173" s="32">
        <v>1</v>
      </c>
      <c r="G173" s="31" t="s">
        <v>900</v>
      </c>
      <c r="H173" s="33"/>
    </row>
    <row r="174" spans="1:8" ht="108.75" customHeight="1">
      <c r="A174" s="30" t="s">
        <v>598</v>
      </c>
      <c r="B174" s="31" t="s">
        <v>910</v>
      </c>
      <c r="C174" s="31" t="s">
        <v>862</v>
      </c>
      <c r="D174" s="31">
        <v>65</v>
      </c>
      <c r="E174" s="31" t="s">
        <v>354</v>
      </c>
      <c r="F174" s="32">
        <v>1</v>
      </c>
      <c r="G174" s="31" t="s">
        <v>900</v>
      </c>
      <c r="H174" s="33"/>
    </row>
    <row r="175" spans="1:8" ht="108.75" customHeight="1">
      <c r="A175" s="30" t="s">
        <v>598</v>
      </c>
      <c r="B175" s="31" t="s">
        <v>911</v>
      </c>
      <c r="C175" s="31" t="s">
        <v>912</v>
      </c>
      <c r="D175" s="31">
        <v>1</v>
      </c>
      <c r="E175" s="31" t="s">
        <v>361</v>
      </c>
      <c r="F175" s="32">
        <v>2</v>
      </c>
      <c r="G175" s="31" t="s">
        <v>900</v>
      </c>
      <c r="H175" s="33"/>
    </row>
    <row r="176" spans="1:8" ht="108.75" customHeight="1">
      <c r="A176" s="30" t="s">
        <v>12</v>
      </c>
      <c r="B176" s="31" t="s">
        <v>913</v>
      </c>
      <c r="C176" s="31" t="s">
        <v>914</v>
      </c>
      <c r="D176" s="31">
        <v>53</v>
      </c>
      <c r="E176" s="31" t="s">
        <v>909</v>
      </c>
      <c r="F176" s="32">
        <v>1</v>
      </c>
      <c r="G176" s="31" t="s">
        <v>915</v>
      </c>
      <c r="H176" s="33"/>
    </row>
    <row r="177" spans="1:8" ht="108.75" customHeight="1">
      <c r="A177" s="30" t="s">
        <v>624</v>
      </c>
      <c r="B177" s="31" t="s">
        <v>916</v>
      </c>
      <c r="C177" s="31" t="s">
        <v>917</v>
      </c>
      <c r="D177" s="31"/>
      <c r="E177" s="31" t="s">
        <v>354</v>
      </c>
      <c r="F177" s="32">
        <v>1</v>
      </c>
      <c r="G177" s="31" t="s">
        <v>900</v>
      </c>
      <c r="H177" s="33"/>
    </row>
    <row r="178" spans="1:8" ht="108.75" customHeight="1">
      <c r="A178" s="30" t="s">
        <v>12</v>
      </c>
      <c r="B178" s="31" t="s">
        <v>918</v>
      </c>
      <c r="C178" s="31" t="s">
        <v>919</v>
      </c>
      <c r="D178" s="31">
        <v>20</v>
      </c>
      <c r="E178" s="31" t="s">
        <v>417</v>
      </c>
      <c r="F178" s="32">
        <v>2</v>
      </c>
      <c r="G178" s="31" t="s">
        <v>900</v>
      </c>
      <c r="H178" s="33"/>
    </row>
    <row r="179" spans="1:8" ht="108.75" customHeight="1">
      <c r="A179" s="30" t="s">
        <v>12</v>
      </c>
      <c r="B179" s="31" t="s">
        <v>918</v>
      </c>
      <c r="C179" s="31" t="s">
        <v>919</v>
      </c>
      <c r="D179" s="31">
        <v>22</v>
      </c>
      <c r="E179" s="31" t="s">
        <v>466</v>
      </c>
      <c r="F179" s="32">
        <v>3</v>
      </c>
      <c r="G179" s="31" t="s">
        <v>900</v>
      </c>
      <c r="H179" s="33"/>
    </row>
    <row r="180" spans="1:8" ht="108.75" customHeight="1">
      <c r="A180" s="30" t="s">
        <v>624</v>
      </c>
      <c r="B180" s="31" t="s">
        <v>920</v>
      </c>
      <c r="C180" s="31" t="s">
        <v>921</v>
      </c>
      <c r="D180" s="31"/>
      <c r="E180" s="31" t="s">
        <v>383</v>
      </c>
      <c r="F180" s="32">
        <v>1</v>
      </c>
      <c r="G180" s="31" t="s">
        <v>900</v>
      </c>
      <c r="H180" s="33"/>
    </row>
    <row r="181" spans="1:8" ht="108.75" customHeight="1">
      <c r="A181" s="30" t="s">
        <v>12</v>
      </c>
      <c r="B181" s="31" t="s">
        <v>922</v>
      </c>
      <c r="C181" s="31" t="s">
        <v>19</v>
      </c>
      <c r="D181" s="31" t="s">
        <v>923</v>
      </c>
      <c r="E181" s="31" t="s">
        <v>383</v>
      </c>
      <c r="F181" s="32">
        <v>1</v>
      </c>
      <c r="G181" s="31" t="s">
        <v>900</v>
      </c>
      <c r="H181" s="33"/>
    </row>
    <row r="182" spans="1:8" ht="108.75" customHeight="1">
      <c r="A182" s="30" t="s">
        <v>12</v>
      </c>
      <c r="B182" s="31" t="s">
        <v>924</v>
      </c>
      <c r="C182" s="31" t="s">
        <v>925</v>
      </c>
      <c r="D182" s="31" t="s">
        <v>926</v>
      </c>
      <c r="E182" s="31" t="s">
        <v>368</v>
      </c>
      <c r="F182" s="32">
        <v>2</v>
      </c>
      <c r="G182" s="31" t="s">
        <v>927</v>
      </c>
      <c r="H182" s="33"/>
    </row>
    <row r="183" spans="1:8" ht="108.75" customHeight="1">
      <c r="A183" s="30" t="s">
        <v>928</v>
      </c>
      <c r="B183" s="31" t="s">
        <v>929</v>
      </c>
      <c r="C183" s="31" t="s">
        <v>82</v>
      </c>
      <c r="D183" s="31">
        <v>327</v>
      </c>
      <c r="E183" s="31" t="s">
        <v>417</v>
      </c>
      <c r="F183" s="32">
        <v>2</v>
      </c>
      <c r="G183" s="31" t="s">
        <v>930</v>
      </c>
      <c r="H183" s="33"/>
    </row>
    <row r="184" spans="1:8" ht="108.75" customHeight="1">
      <c r="A184" s="30" t="s">
        <v>12</v>
      </c>
      <c r="B184" s="31" t="s">
        <v>876</v>
      </c>
      <c r="C184" s="31" t="s">
        <v>931</v>
      </c>
      <c r="D184" s="31" t="s">
        <v>932</v>
      </c>
      <c r="E184" s="31" t="s">
        <v>388</v>
      </c>
      <c r="F184" s="32">
        <v>1</v>
      </c>
      <c r="G184" s="31" t="s">
        <v>927</v>
      </c>
      <c r="H184" s="33"/>
    </row>
    <row r="185" spans="1:8" ht="108.75" customHeight="1">
      <c r="A185" s="30" t="s">
        <v>12</v>
      </c>
      <c r="B185" s="31" t="s">
        <v>933</v>
      </c>
      <c r="C185" s="31" t="s">
        <v>934</v>
      </c>
      <c r="D185" s="31">
        <v>407</v>
      </c>
      <c r="E185" s="31" t="s">
        <v>388</v>
      </c>
      <c r="F185" s="32">
        <v>1</v>
      </c>
      <c r="G185" s="31" t="s">
        <v>927</v>
      </c>
      <c r="H185" s="33"/>
    </row>
    <row r="186" spans="1:8" ht="108.75" customHeight="1">
      <c r="A186" s="30" t="s">
        <v>12</v>
      </c>
      <c r="B186" s="31" t="s">
        <v>935</v>
      </c>
      <c r="C186" s="31" t="s">
        <v>914</v>
      </c>
      <c r="D186" s="31">
        <v>20</v>
      </c>
      <c r="E186" s="31" t="s">
        <v>371</v>
      </c>
      <c r="F186" s="32">
        <v>1</v>
      </c>
      <c r="G186" s="31" t="s">
        <v>936</v>
      </c>
      <c r="H186" s="33"/>
    </row>
    <row r="187" spans="1:8" ht="108.75" customHeight="1">
      <c r="A187" s="30" t="s">
        <v>12</v>
      </c>
      <c r="B187" s="31" t="s">
        <v>937</v>
      </c>
      <c r="C187" s="31" t="s">
        <v>938</v>
      </c>
      <c r="D187" s="31">
        <v>28</v>
      </c>
      <c r="E187" s="31" t="s">
        <v>371</v>
      </c>
      <c r="F187" s="32">
        <v>1</v>
      </c>
      <c r="G187" s="31" t="s">
        <v>939</v>
      </c>
      <c r="H187" s="33"/>
    </row>
    <row r="188" spans="1:8" ht="108.75" customHeight="1">
      <c r="A188" s="30" t="s">
        <v>12</v>
      </c>
      <c r="B188" s="31" t="s">
        <v>940</v>
      </c>
      <c r="C188" s="31" t="s">
        <v>941</v>
      </c>
      <c r="D188" s="31">
        <v>117</v>
      </c>
      <c r="E188" s="31" t="s">
        <v>942</v>
      </c>
      <c r="F188" s="32">
        <v>1</v>
      </c>
      <c r="G188" s="31" t="s">
        <v>943</v>
      </c>
      <c r="H188" s="33"/>
    </row>
    <row r="189" spans="1:8" ht="108.75" customHeight="1">
      <c r="A189" s="30" t="s">
        <v>12</v>
      </c>
      <c r="B189" s="31" t="s">
        <v>686</v>
      </c>
      <c r="C189" s="31" t="s">
        <v>880</v>
      </c>
      <c r="D189" s="31">
        <v>86</v>
      </c>
      <c r="E189" s="31" t="s">
        <v>417</v>
      </c>
      <c r="F189" s="32">
        <v>2</v>
      </c>
      <c r="G189" s="31" t="s">
        <v>943</v>
      </c>
      <c r="H189" s="33"/>
    </row>
    <row r="190" spans="1:8" ht="108.75" customHeight="1">
      <c r="A190" s="30" t="s">
        <v>12</v>
      </c>
      <c r="B190" s="31" t="s">
        <v>944</v>
      </c>
      <c r="C190" s="31" t="s">
        <v>880</v>
      </c>
      <c r="D190" s="31">
        <v>76</v>
      </c>
      <c r="E190" s="31" t="s">
        <v>945</v>
      </c>
      <c r="F190" s="32">
        <v>2</v>
      </c>
      <c r="G190" s="31" t="s">
        <v>946</v>
      </c>
      <c r="H190" s="33"/>
    </row>
    <row r="191" spans="1:8" ht="108.75" customHeight="1">
      <c r="A191" s="30" t="s">
        <v>12</v>
      </c>
      <c r="B191" s="31" t="s">
        <v>947</v>
      </c>
      <c r="C191" s="31" t="s">
        <v>948</v>
      </c>
      <c r="D191" s="31">
        <v>7</v>
      </c>
      <c r="E191" s="31" t="s">
        <v>949</v>
      </c>
      <c r="F191" s="32">
        <v>4</v>
      </c>
      <c r="G191" s="31" t="s">
        <v>950</v>
      </c>
      <c r="H191" s="33"/>
    </row>
    <row r="192" spans="1:8" ht="108.75" customHeight="1">
      <c r="A192" s="30" t="s">
        <v>12</v>
      </c>
      <c r="B192" s="31" t="s">
        <v>951</v>
      </c>
      <c r="C192" s="31" t="s">
        <v>952</v>
      </c>
      <c r="D192" s="31">
        <v>2</v>
      </c>
      <c r="E192" s="31" t="s">
        <v>354</v>
      </c>
      <c r="F192" s="32">
        <v>1</v>
      </c>
      <c r="G192" s="31" t="s">
        <v>953</v>
      </c>
      <c r="H192" s="33"/>
    </row>
    <row r="193" spans="1:8" ht="108.75" customHeight="1">
      <c r="A193" s="30" t="s">
        <v>12</v>
      </c>
      <c r="B193" s="31" t="s">
        <v>954</v>
      </c>
      <c r="C193" s="31" t="s">
        <v>873</v>
      </c>
      <c r="D193" s="31">
        <v>88</v>
      </c>
      <c r="E193" s="31" t="s">
        <v>955</v>
      </c>
      <c r="F193" s="32">
        <v>2</v>
      </c>
      <c r="G193" s="31" t="s">
        <v>956</v>
      </c>
      <c r="H193" s="33"/>
    </row>
    <row r="194" spans="1:8" ht="108.75" customHeight="1">
      <c r="A194" s="30" t="s">
        <v>12</v>
      </c>
      <c r="B194" s="31" t="s">
        <v>644</v>
      </c>
      <c r="C194" s="31" t="s">
        <v>325</v>
      </c>
      <c r="D194" s="31">
        <v>9</v>
      </c>
      <c r="E194" s="31" t="s">
        <v>957</v>
      </c>
      <c r="F194" s="32">
        <v>3</v>
      </c>
      <c r="G194" s="31" t="s">
        <v>950</v>
      </c>
      <c r="H194" s="33"/>
    </row>
    <row r="195" spans="1:8" ht="108.75" customHeight="1">
      <c r="A195" s="30" t="s">
        <v>12</v>
      </c>
      <c r="B195" s="31" t="s">
        <v>958</v>
      </c>
      <c r="C195" s="31" t="s">
        <v>325</v>
      </c>
      <c r="D195" s="31">
        <v>9</v>
      </c>
      <c r="E195" s="31" t="s">
        <v>371</v>
      </c>
      <c r="F195" s="32">
        <v>14</v>
      </c>
      <c r="G195" s="31" t="s">
        <v>959</v>
      </c>
      <c r="H195" s="33"/>
    </row>
    <row r="196" spans="1:8" ht="108.75" customHeight="1">
      <c r="A196" s="30" t="s">
        <v>12</v>
      </c>
      <c r="B196" s="31" t="s">
        <v>960</v>
      </c>
      <c r="C196" s="31" t="s">
        <v>961</v>
      </c>
      <c r="D196" s="31">
        <v>16</v>
      </c>
      <c r="E196" s="31" t="s">
        <v>512</v>
      </c>
      <c r="F196" s="32">
        <v>4</v>
      </c>
      <c r="G196" s="31" t="s">
        <v>962</v>
      </c>
      <c r="H196" s="33"/>
    </row>
    <row r="197" spans="1:8" ht="108.75" customHeight="1">
      <c r="A197" s="30" t="s">
        <v>12</v>
      </c>
      <c r="B197" s="31" t="s">
        <v>963</v>
      </c>
      <c r="C197" s="31" t="s">
        <v>126</v>
      </c>
      <c r="D197" s="31" t="s">
        <v>964</v>
      </c>
      <c r="E197" s="31" t="s">
        <v>965</v>
      </c>
      <c r="F197" s="32">
        <v>10</v>
      </c>
      <c r="G197" s="31" t="s">
        <v>966</v>
      </c>
      <c r="H197" s="33"/>
    </row>
    <row r="198" spans="1:8" ht="108.75" customHeight="1">
      <c r="A198" s="30" t="s">
        <v>598</v>
      </c>
      <c r="B198" s="31" t="s">
        <v>967</v>
      </c>
      <c r="C198" s="31" t="s">
        <v>126</v>
      </c>
      <c r="D198" s="31" t="s">
        <v>968</v>
      </c>
      <c r="E198" s="31" t="s">
        <v>969</v>
      </c>
      <c r="F198" s="32">
        <v>70</v>
      </c>
      <c r="G198" s="31" t="s">
        <v>966</v>
      </c>
      <c r="H198" s="33"/>
    </row>
    <row r="199" spans="1:8" ht="12.75">
      <c r="A199" s="35" t="s">
        <v>12</v>
      </c>
      <c r="B199" s="36" t="s">
        <v>970</v>
      </c>
      <c r="C199" s="36" t="s">
        <v>573</v>
      </c>
      <c r="D199" s="36">
        <v>96</v>
      </c>
      <c r="E199" s="36" t="s">
        <v>371</v>
      </c>
      <c r="F199" s="36">
        <v>1</v>
      </c>
      <c r="G199" s="36" t="s">
        <v>971</v>
      </c>
      <c r="H199" s="37"/>
    </row>
    <row r="200" spans="1:8" ht="12.75">
      <c r="A200" s="35" t="s">
        <v>12</v>
      </c>
      <c r="B200" s="36" t="s">
        <v>150</v>
      </c>
      <c r="C200" s="36" t="s">
        <v>972</v>
      </c>
      <c r="D200" s="36">
        <v>70</v>
      </c>
      <c r="E200" s="36" t="s">
        <v>973</v>
      </c>
      <c r="F200" s="36">
        <v>1</v>
      </c>
      <c r="G200" s="36" t="s">
        <v>974</v>
      </c>
      <c r="H200" s="37"/>
    </row>
    <row r="201" spans="1:8" ht="12.75">
      <c r="A201" s="35" t="s">
        <v>12</v>
      </c>
      <c r="B201" s="31" t="s">
        <v>975</v>
      </c>
      <c r="C201" s="31" t="s">
        <v>71</v>
      </c>
      <c r="D201" s="31" t="s">
        <v>976</v>
      </c>
      <c r="E201" s="31" t="s">
        <v>973</v>
      </c>
      <c r="F201" s="36">
        <v>1</v>
      </c>
      <c r="G201" s="31" t="s">
        <v>977</v>
      </c>
      <c r="H201" s="37"/>
    </row>
    <row r="202" spans="1:8" ht="12.75">
      <c r="A202" s="35" t="s">
        <v>12</v>
      </c>
      <c r="B202" s="36" t="s">
        <v>978</v>
      </c>
      <c r="C202" s="36" t="s">
        <v>82</v>
      </c>
      <c r="D202" s="36" t="s">
        <v>979</v>
      </c>
      <c r="E202" s="36" t="s">
        <v>973</v>
      </c>
      <c r="F202" s="36">
        <v>1</v>
      </c>
      <c r="G202" s="36" t="s">
        <v>980</v>
      </c>
      <c r="H202" s="37"/>
    </row>
    <row r="203" spans="1:8" ht="12.75">
      <c r="A203" s="35" t="s">
        <v>12</v>
      </c>
      <c r="B203" s="31" t="s">
        <v>981</v>
      </c>
      <c r="C203" s="31" t="s">
        <v>82</v>
      </c>
      <c r="D203" s="31">
        <v>76</v>
      </c>
      <c r="E203" s="31" t="s">
        <v>982</v>
      </c>
      <c r="F203" s="31">
        <v>3</v>
      </c>
      <c r="G203" s="31" t="s">
        <v>983</v>
      </c>
      <c r="H203" s="37"/>
    </row>
    <row r="204" spans="1:8" ht="12.75">
      <c r="A204" s="35" t="s">
        <v>12</v>
      </c>
      <c r="B204" s="31" t="s">
        <v>984</v>
      </c>
      <c r="C204" s="31" t="s">
        <v>45</v>
      </c>
      <c r="D204" s="31">
        <v>5</v>
      </c>
      <c r="E204" s="31" t="s">
        <v>851</v>
      </c>
      <c r="F204" s="31">
        <v>2</v>
      </c>
      <c r="G204" s="31" t="s">
        <v>983</v>
      </c>
      <c r="H204" s="37"/>
    </row>
    <row r="205" spans="1:8" ht="12.75">
      <c r="A205" s="35" t="s">
        <v>12</v>
      </c>
      <c r="B205" s="31" t="s">
        <v>985</v>
      </c>
      <c r="C205" s="31" t="s">
        <v>147</v>
      </c>
      <c r="D205" s="31">
        <v>101</v>
      </c>
      <c r="E205" s="31" t="s">
        <v>986</v>
      </c>
      <c r="F205" s="31">
        <v>2</v>
      </c>
      <c r="G205" s="31" t="s">
        <v>983</v>
      </c>
      <c r="H205" s="37"/>
    </row>
    <row r="206" spans="1:8" ht="12.75">
      <c r="A206" s="35" t="s">
        <v>12</v>
      </c>
      <c r="B206" s="31" t="s">
        <v>987</v>
      </c>
      <c r="C206" s="31" t="s">
        <v>260</v>
      </c>
      <c r="D206" s="31" t="s">
        <v>988</v>
      </c>
      <c r="E206" s="31" t="s">
        <v>973</v>
      </c>
      <c r="F206" s="31">
        <v>1</v>
      </c>
      <c r="G206" s="31" t="s">
        <v>989</v>
      </c>
      <c r="H206" s="37"/>
    </row>
    <row r="207" spans="1:8" ht="12.75">
      <c r="A207" s="35" t="s">
        <v>12</v>
      </c>
      <c r="B207" s="31" t="s">
        <v>990</v>
      </c>
      <c r="C207" s="31" t="s">
        <v>991</v>
      </c>
      <c r="D207" s="31" t="s">
        <v>992</v>
      </c>
      <c r="E207" s="31" t="s">
        <v>973</v>
      </c>
      <c r="F207" s="31">
        <v>1</v>
      </c>
      <c r="G207" s="31" t="s">
        <v>989</v>
      </c>
      <c r="H207" s="37"/>
    </row>
    <row r="208" spans="1:8" ht="12.75">
      <c r="A208" s="35" t="s">
        <v>12</v>
      </c>
      <c r="B208" s="36" t="s">
        <v>993</v>
      </c>
      <c r="C208" s="36" t="s">
        <v>82</v>
      </c>
      <c r="D208" s="36">
        <v>183</v>
      </c>
      <c r="E208" s="36" t="s">
        <v>385</v>
      </c>
      <c r="F208" s="31">
        <v>1</v>
      </c>
      <c r="G208" s="31" t="s">
        <v>989</v>
      </c>
      <c r="H208" s="37"/>
    </row>
    <row r="209" spans="1:8" ht="12.75">
      <c r="A209" s="35" t="s">
        <v>12</v>
      </c>
      <c r="B209" s="36" t="s">
        <v>994</v>
      </c>
      <c r="C209" s="36" t="s">
        <v>16</v>
      </c>
      <c r="D209" s="36">
        <v>54</v>
      </c>
      <c r="E209" s="36" t="s">
        <v>973</v>
      </c>
      <c r="F209" s="31">
        <v>1</v>
      </c>
      <c r="G209" s="36" t="s">
        <v>995</v>
      </c>
      <c r="H209" s="37"/>
    </row>
    <row r="210" spans="1:8" ht="12.75">
      <c r="A210" s="35" t="s">
        <v>12</v>
      </c>
      <c r="B210" s="36" t="s">
        <v>996</v>
      </c>
      <c r="C210" s="36" t="s">
        <v>82</v>
      </c>
      <c r="D210" s="36" t="s">
        <v>997</v>
      </c>
      <c r="E210" s="36" t="s">
        <v>354</v>
      </c>
      <c r="F210" s="31">
        <v>1</v>
      </c>
      <c r="G210" s="31" t="s">
        <v>998</v>
      </c>
      <c r="H210" s="37"/>
    </row>
    <row r="211" spans="1:8" ht="12.75">
      <c r="A211" s="35" t="s">
        <v>12</v>
      </c>
      <c r="B211" s="36" t="s">
        <v>999</v>
      </c>
      <c r="C211" s="36" t="s">
        <v>82</v>
      </c>
      <c r="D211" s="36" t="s">
        <v>1000</v>
      </c>
      <c r="E211" s="36" t="s">
        <v>1001</v>
      </c>
      <c r="F211" s="36">
        <v>4</v>
      </c>
      <c r="G211" s="31" t="s">
        <v>1002</v>
      </c>
      <c r="H211" s="37"/>
    </row>
    <row r="212" spans="1:8" ht="12.75">
      <c r="A212" s="35" t="s">
        <v>12</v>
      </c>
      <c r="B212" s="31" t="s">
        <v>1003</v>
      </c>
      <c r="C212" s="31" t="s">
        <v>1004</v>
      </c>
      <c r="D212" s="31">
        <v>63</v>
      </c>
      <c r="E212" s="31" t="s">
        <v>405</v>
      </c>
      <c r="F212" s="31">
        <v>1</v>
      </c>
      <c r="G212" s="31" t="s">
        <v>1002</v>
      </c>
      <c r="H212" s="37"/>
    </row>
    <row r="213" spans="1:8" ht="12.75">
      <c r="A213" s="35" t="s">
        <v>12</v>
      </c>
      <c r="B213" s="36" t="s">
        <v>1005</v>
      </c>
      <c r="C213" s="36" t="s">
        <v>147</v>
      </c>
      <c r="D213" s="36">
        <v>129</v>
      </c>
      <c r="E213" s="36" t="s">
        <v>1006</v>
      </c>
      <c r="F213" s="36">
        <v>2</v>
      </c>
      <c r="G213" s="31" t="s">
        <v>1002</v>
      </c>
      <c r="H213" s="37"/>
    </row>
    <row r="214" spans="1:8" ht="12.75">
      <c r="A214" s="35" t="s">
        <v>12</v>
      </c>
      <c r="B214" s="36" t="s">
        <v>1007</v>
      </c>
      <c r="C214" s="36" t="s">
        <v>1008</v>
      </c>
      <c r="D214" s="36" t="s">
        <v>1009</v>
      </c>
      <c r="E214" s="36" t="s">
        <v>623</v>
      </c>
      <c r="F214" s="36">
        <v>2</v>
      </c>
      <c r="G214" s="31" t="s">
        <v>1002</v>
      </c>
      <c r="H214" s="37"/>
    </row>
    <row r="215" spans="1:8" ht="12.75">
      <c r="A215" s="35" t="s">
        <v>12</v>
      </c>
      <c r="B215" s="36" t="s">
        <v>1010</v>
      </c>
      <c r="C215" s="36" t="s">
        <v>184</v>
      </c>
      <c r="D215" s="36" t="s">
        <v>1011</v>
      </c>
      <c r="E215" s="34" t="s">
        <v>1012</v>
      </c>
      <c r="F215" s="34" t="s">
        <v>1013</v>
      </c>
      <c r="G215" s="31" t="s">
        <v>1014</v>
      </c>
      <c r="H215" s="37"/>
    </row>
    <row r="216" spans="1:8" ht="12.75">
      <c r="A216" s="35" t="s">
        <v>12</v>
      </c>
      <c r="B216" s="36" t="s">
        <v>1015</v>
      </c>
      <c r="C216" s="36" t="s">
        <v>82</v>
      </c>
      <c r="D216" s="36">
        <v>321</v>
      </c>
      <c r="E216" s="36" t="s">
        <v>973</v>
      </c>
      <c r="F216" s="36">
        <v>1</v>
      </c>
      <c r="G216" s="31" t="s">
        <v>1016</v>
      </c>
      <c r="H216" s="37"/>
    </row>
    <row r="217" spans="1:8" ht="12.75">
      <c r="A217" s="35" t="s">
        <v>12</v>
      </c>
      <c r="B217" s="36" t="s">
        <v>1017</v>
      </c>
      <c r="C217" s="36" t="s">
        <v>135</v>
      </c>
      <c r="D217" s="36">
        <v>28</v>
      </c>
      <c r="E217" s="36" t="s">
        <v>973</v>
      </c>
      <c r="F217" s="36">
        <v>1</v>
      </c>
      <c r="G217" s="31" t="s">
        <v>1016</v>
      </c>
      <c r="H217" s="37"/>
    </row>
    <row r="218" spans="1:8" ht="12.75">
      <c r="A218" s="35" t="s">
        <v>12</v>
      </c>
      <c r="B218" s="36" t="s">
        <v>1018</v>
      </c>
      <c r="C218" s="36" t="s">
        <v>42</v>
      </c>
      <c r="D218" s="36">
        <v>1</v>
      </c>
      <c r="E218" s="36" t="s">
        <v>897</v>
      </c>
      <c r="F218" s="36">
        <v>4</v>
      </c>
      <c r="G218" s="31" t="s">
        <v>1016</v>
      </c>
      <c r="H218" s="37"/>
    </row>
    <row r="219" spans="1:8" ht="12.75">
      <c r="A219" s="35" t="s">
        <v>12</v>
      </c>
      <c r="B219" s="36" t="s">
        <v>1019</v>
      </c>
      <c r="C219" s="36" t="s">
        <v>289</v>
      </c>
      <c r="D219" s="36" t="s">
        <v>1020</v>
      </c>
      <c r="E219" s="36" t="s">
        <v>385</v>
      </c>
      <c r="F219" s="36">
        <v>1</v>
      </c>
      <c r="G219" s="31" t="s">
        <v>1016</v>
      </c>
      <c r="H219" s="37"/>
    </row>
    <row r="220" spans="1:8" ht="12.75">
      <c r="A220" s="35" t="s">
        <v>12</v>
      </c>
      <c r="B220" s="31" t="s">
        <v>1021</v>
      </c>
      <c r="C220" s="31" t="s">
        <v>126</v>
      </c>
      <c r="D220" s="31" t="s">
        <v>435</v>
      </c>
      <c r="E220" s="31" t="s">
        <v>466</v>
      </c>
      <c r="F220" s="31">
        <v>3</v>
      </c>
      <c r="G220" s="31" t="s">
        <v>1016</v>
      </c>
      <c r="H220" s="37"/>
    </row>
    <row r="221" spans="1:8" ht="12.75">
      <c r="A221" s="35" t="s">
        <v>12</v>
      </c>
      <c r="B221" s="36" t="s">
        <v>90</v>
      </c>
      <c r="C221" s="36" t="s">
        <v>91</v>
      </c>
      <c r="D221" s="36">
        <v>226</v>
      </c>
      <c r="E221" s="36" t="s">
        <v>858</v>
      </c>
      <c r="F221" s="36">
        <v>1</v>
      </c>
      <c r="G221" s="31" t="s">
        <v>1022</v>
      </c>
      <c r="H221" s="37"/>
    </row>
    <row r="222" spans="1:8" ht="12.75">
      <c r="A222" s="35" t="s">
        <v>12</v>
      </c>
      <c r="B222" s="36" t="s">
        <v>1023</v>
      </c>
      <c r="C222" s="36" t="s">
        <v>57</v>
      </c>
      <c r="D222" s="36">
        <v>74</v>
      </c>
      <c r="E222" s="36" t="s">
        <v>973</v>
      </c>
      <c r="F222" s="36">
        <v>1</v>
      </c>
      <c r="G222" s="31" t="s">
        <v>1022</v>
      </c>
      <c r="H222" s="37"/>
    </row>
    <row r="223" spans="1:8" ht="12.75">
      <c r="A223" s="35" t="s">
        <v>12</v>
      </c>
      <c r="B223" s="36" t="s">
        <v>1024</v>
      </c>
      <c r="C223" s="36" t="s">
        <v>1025</v>
      </c>
      <c r="D223" s="36">
        <v>5</v>
      </c>
      <c r="E223" s="36" t="s">
        <v>973</v>
      </c>
      <c r="F223" s="36">
        <v>1</v>
      </c>
      <c r="G223" s="31" t="s">
        <v>1022</v>
      </c>
      <c r="H223" s="37"/>
    </row>
    <row r="224" spans="1:8" ht="12.75">
      <c r="A224" s="35" t="s">
        <v>12</v>
      </c>
      <c r="B224" s="36" t="s">
        <v>1026</v>
      </c>
      <c r="C224" s="31" t="s">
        <v>45</v>
      </c>
      <c r="D224" s="36">
        <v>21</v>
      </c>
      <c r="E224" s="36" t="s">
        <v>877</v>
      </c>
      <c r="F224" s="36">
        <v>6</v>
      </c>
      <c r="G224" s="31" t="s">
        <v>1022</v>
      </c>
      <c r="H224" s="37"/>
    </row>
    <row r="225" spans="1:8" ht="12.75">
      <c r="A225" s="35" t="s">
        <v>12</v>
      </c>
      <c r="B225" s="36" t="s">
        <v>1027</v>
      </c>
      <c r="C225" s="36" t="s">
        <v>89</v>
      </c>
      <c r="D225" s="36">
        <v>5</v>
      </c>
      <c r="E225" s="36" t="s">
        <v>973</v>
      </c>
      <c r="F225" s="36">
        <v>1</v>
      </c>
      <c r="G225" s="31" t="s">
        <v>1028</v>
      </c>
      <c r="H225" s="37"/>
    </row>
    <row r="226" spans="1:8" ht="12.75">
      <c r="A226" s="35" t="s">
        <v>12</v>
      </c>
      <c r="B226" s="36" t="s">
        <v>1029</v>
      </c>
      <c r="C226" s="36" t="s">
        <v>1030</v>
      </c>
      <c r="D226" s="36">
        <v>10</v>
      </c>
      <c r="E226" s="36" t="s">
        <v>973</v>
      </c>
      <c r="F226" s="36">
        <v>1</v>
      </c>
      <c r="G226" s="31" t="s">
        <v>1028</v>
      </c>
      <c r="H226" s="37"/>
    </row>
    <row r="227" spans="1:8" ht="12.75">
      <c r="A227" s="35" t="s">
        <v>12</v>
      </c>
      <c r="B227" s="36" t="s">
        <v>1031</v>
      </c>
      <c r="C227" s="36" t="s">
        <v>71</v>
      </c>
      <c r="D227" s="36">
        <v>48</v>
      </c>
      <c r="E227" s="36" t="s">
        <v>973</v>
      </c>
      <c r="F227" s="36">
        <v>1</v>
      </c>
      <c r="G227" s="31" t="s">
        <v>1028</v>
      </c>
      <c r="H227" s="37"/>
    </row>
    <row r="228" spans="1:8" ht="12.75">
      <c r="A228" s="35" t="s">
        <v>12</v>
      </c>
      <c r="B228" s="36" t="s">
        <v>1032</v>
      </c>
      <c r="C228" s="36" t="s">
        <v>260</v>
      </c>
      <c r="D228" s="36">
        <v>119</v>
      </c>
      <c r="E228" s="36" t="s">
        <v>973</v>
      </c>
      <c r="F228" s="36">
        <v>1</v>
      </c>
      <c r="G228" s="31" t="s">
        <v>1028</v>
      </c>
      <c r="H228" s="37"/>
    </row>
    <row r="229" spans="1:8" ht="12.75">
      <c r="A229" s="35" t="s">
        <v>12</v>
      </c>
      <c r="B229" s="36" t="s">
        <v>1033</v>
      </c>
      <c r="C229" s="36" t="s">
        <v>991</v>
      </c>
      <c r="D229" s="36">
        <v>91</v>
      </c>
      <c r="E229" s="36" t="s">
        <v>405</v>
      </c>
      <c r="F229" s="36">
        <v>1</v>
      </c>
      <c r="G229" s="31" t="s">
        <v>1028</v>
      </c>
      <c r="H229" s="37"/>
    </row>
    <row r="230" spans="1:8" ht="12.75">
      <c r="A230" s="35" t="s">
        <v>12</v>
      </c>
      <c r="B230" s="36" t="s">
        <v>1034</v>
      </c>
      <c r="C230" s="36" t="s">
        <v>159</v>
      </c>
      <c r="D230" s="36">
        <v>110</v>
      </c>
      <c r="E230" s="36" t="s">
        <v>388</v>
      </c>
      <c r="F230" s="36">
        <v>1</v>
      </c>
      <c r="G230" s="31" t="s">
        <v>1028</v>
      </c>
      <c r="H230" s="37"/>
    </row>
    <row r="231" spans="1:8" ht="12.75">
      <c r="A231" s="35" t="s">
        <v>12</v>
      </c>
      <c r="B231" s="36" t="s">
        <v>1035</v>
      </c>
      <c r="C231" s="36" t="s">
        <v>42</v>
      </c>
      <c r="D231" s="36">
        <v>136</v>
      </c>
      <c r="E231" s="36" t="s">
        <v>354</v>
      </c>
      <c r="F231" s="36">
        <v>1</v>
      </c>
      <c r="G231" s="31" t="s">
        <v>1028</v>
      </c>
      <c r="H231" s="37"/>
    </row>
    <row r="232" spans="1:8" ht="12.75">
      <c r="A232" s="35" t="s">
        <v>12</v>
      </c>
      <c r="B232" s="36" t="s">
        <v>1036</v>
      </c>
      <c r="C232" s="36" t="s">
        <v>862</v>
      </c>
      <c r="D232" s="36">
        <v>57</v>
      </c>
      <c r="E232" s="36" t="s">
        <v>354</v>
      </c>
      <c r="F232" s="36">
        <v>1</v>
      </c>
      <c r="G232" s="31" t="s">
        <v>1028</v>
      </c>
      <c r="H232" s="37"/>
    </row>
    <row r="233" spans="1:8" ht="12.75">
      <c r="A233" s="35" t="s">
        <v>12</v>
      </c>
      <c r="B233" s="36" t="s">
        <v>1037</v>
      </c>
      <c r="C233" s="36" t="s">
        <v>82</v>
      </c>
      <c r="D233" s="36">
        <v>5</v>
      </c>
      <c r="E233" s="36" t="s">
        <v>366</v>
      </c>
      <c r="F233" s="36">
        <v>2</v>
      </c>
      <c r="G233" s="31" t="s">
        <v>1028</v>
      </c>
      <c r="H233" s="37"/>
    </row>
    <row r="234" spans="1:8" ht="12.75">
      <c r="A234" s="35" t="s">
        <v>12</v>
      </c>
      <c r="B234" s="36" t="s">
        <v>1038</v>
      </c>
      <c r="C234" s="36" t="s">
        <v>991</v>
      </c>
      <c r="D234" s="36" t="s">
        <v>1039</v>
      </c>
      <c r="E234" s="36" t="s">
        <v>405</v>
      </c>
      <c r="F234" s="36">
        <v>1</v>
      </c>
      <c r="G234" s="31" t="s">
        <v>1028</v>
      </c>
      <c r="H234" s="37"/>
    </row>
    <row r="235" spans="1:8" ht="12.75">
      <c r="A235" s="35" t="s">
        <v>12</v>
      </c>
      <c r="B235" s="36" t="s">
        <v>1040</v>
      </c>
      <c r="C235" s="36" t="s">
        <v>159</v>
      </c>
      <c r="D235" s="36">
        <v>61</v>
      </c>
      <c r="E235" s="36" t="s">
        <v>466</v>
      </c>
      <c r="F235" s="36">
        <v>3</v>
      </c>
      <c r="G235" s="31" t="s">
        <v>1028</v>
      </c>
      <c r="H235" s="37"/>
    </row>
    <row r="236" spans="1:8" ht="12.75">
      <c r="A236" s="35" t="s">
        <v>12</v>
      </c>
      <c r="B236" s="36" t="s">
        <v>1041</v>
      </c>
      <c r="C236" s="36" t="s">
        <v>198</v>
      </c>
      <c r="D236" s="36">
        <v>57</v>
      </c>
      <c r="E236" s="36" t="s">
        <v>383</v>
      </c>
      <c r="F236" s="36">
        <v>1</v>
      </c>
      <c r="G236" s="31" t="s">
        <v>1028</v>
      </c>
      <c r="H236" s="37" t="s">
        <v>1042</v>
      </c>
    </row>
    <row r="237" spans="1:8" ht="12.75">
      <c r="A237" s="35" t="s">
        <v>12</v>
      </c>
      <c r="B237" s="36" t="s">
        <v>1043</v>
      </c>
      <c r="C237" s="36" t="s">
        <v>446</v>
      </c>
      <c r="D237" s="36">
        <v>33</v>
      </c>
      <c r="E237" s="36" t="s">
        <v>383</v>
      </c>
      <c r="F237" s="36">
        <v>1</v>
      </c>
      <c r="G237" s="31" t="s">
        <v>1028</v>
      </c>
      <c r="H237" s="37"/>
    </row>
    <row r="238" spans="1:8" ht="12.75">
      <c r="A238" s="35" t="s">
        <v>12</v>
      </c>
      <c r="B238" s="36" t="s">
        <v>1044</v>
      </c>
      <c r="C238" s="36" t="s">
        <v>470</v>
      </c>
      <c r="D238" s="36">
        <v>19</v>
      </c>
      <c r="E238" s="36" t="s">
        <v>1045</v>
      </c>
      <c r="F238" s="36">
        <v>1</v>
      </c>
      <c r="G238" s="31" t="s">
        <v>1028</v>
      </c>
      <c r="H238" s="37"/>
    </row>
    <row r="239" spans="1:8" ht="12.75">
      <c r="A239" s="35" t="s">
        <v>12</v>
      </c>
      <c r="B239" s="36" t="s">
        <v>1046</v>
      </c>
      <c r="C239" s="36" t="s">
        <v>289</v>
      </c>
      <c r="D239" s="36" t="s">
        <v>1047</v>
      </c>
      <c r="E239" s="36" t="s">
        <v>973</v>
      </c>
      <c r="F239" s="36">
        <v>1</v>
      </c>
      <c r="G239" s="36" t="s">
        <v>1048</v>
      </c>
      <c r="H239" s="37"/>
    </row>
    <row r="240" spans="1:8" ht="12.75">
      <c r="A240" s="35" t="s">
        <v>12</v>
      </c>
      <c r="B240" s="36" t="s">
        <v>1049</v>
      </c>
      <c r="C240" s="36" t="s">
        <v>159</v>
      </c>
      <c r="D240" s="36">
        <v>57</v>
      </c>
      <c r="E240" s="36" t="s">
        <v>973</v>
      </c>
      <c r="F240" s="36">
        <v>1</v>
      </c>
      <c r="G240" s="36" t="s">
        <v>1048</v>
      </c>
      <c r="H240" s="37"/>
    </row>
    <row r="241" spans="1:8" ht="12.75">
      <c r="A241" s="35" t="s">
        <v>12</v>
      </c>
      <c r="B241" s="36" t="s">
        <v>1050</v>
      </c>
      <c r="C241" s="36" t="s">
        <v>19</v>
      </c>
      <c r="D241" s="36" t="s">
        <v>1051</v>
      </c>
      <c r="E241" s="36" t="s">
        <v>383</v>
      </c>
      <c r="F241" s="36">
        <v>1</v>
      </c>
      <c r="G241" s="36" t="s">
        <v>1048</v>
      </c>
      <c r="H241" s="37"/>
    </row>
    <row r="242" spans="1:8" ht="12.75">
      <c r="A242" s="35" t="s">
        <v>12</v>
      </c>
      <c r="B242" s="36" t="s">
        <v>1052</v>
      </c>
      <c r="C242" s="36" t="s">
        <v>159</v>
      </c>
      <c r="D242" s="36">
        <v>55</v>
      </c>
      <c r="E242" s="36" t="s">
        <v>973</v>
      </c>
      <c r="F242" s="36">
        <v>1</v>
      </c>
      <c r="G242" s="36" t="s">
        <v>1053</v>
      </c>
      <c r="H242" s="37"/>
    </row>
    <row r="243" spans="1:8" ht="12.75">
      <c r="A243" s="35" t="s">
        <v>12</v>
      </c>
      <c r="B243" s="36" t="s">
        <v>1054</v>
      </c>
      <c r="C243" s="36" t="s">
        <v>289</v>
      </c>
      <c r="D243" s="36">
        <v>57</v>
      </c>
      <c r="E243" s="36" t="s">
        <v>434</v>
      </c>
      <c r="F243" s="36">
        <v>1</v>
      </c>
      <c r="G243" s="36" t="s">
        <v>1053</v>
      </c>
      <c r="H243" s="37"/>
    </row>
    <row r="244" spans="1:8" ht="12.75">
      <c r="A244" s="35" t="s">
        <v>12</v>
      </c>
      <c r="B244" s="36" t="s">
        <v>1055</v>
      </c>
      <c r="C244" s="36" t="s">
        <v>9</v>
      </c>
      <c r="D244" s="36">
        <v>3</v>
      </c>
      <c r="E244" s="36" t="s">
        <v>462</v>
      </c>
      <c r="F244" s="36">
        <v>1</v>
      </c>
      <c r="G244" s="31" t="s">
        <v>1056</v>
      </c>
      <c r="H244" s="37"/>
    </row>
    <row r="245" spans="1:8" ht="12.75">
      <c r="A245" s="35" t="s">
        <v>12</v>
      </c>
      <c r="B245" s="36" t="s">
        <v>1057</v>
      </c>
      <c r="C245" s="36" t="s">
        <v>19</v>
      </c>
      <c r="D245" s="38" t="s">
        <v>1058</v>
      </c>
      <c r="E245" s="36" t="s">
        <v>1059</v>
      </c>
      <c r="F245" s="36">
        <v>2</v>
      </c>
      <c r="G245" s="31" t="s">
        <v>1056</v>
      </c>
      <c r="H245" s="37"/>
    </row>
    <row r="246" spans="1:8" ht="12.75">
      <c r="A246" s="35" t="s">
        <v>1060</v>
      </c>
      <c r="B246" s="31" t="s">
        <v>933</v>
      </c>
      <c r="C246" s="31" t="s">
        <v>82</v>
      </c>
      <c r="D246" s="31">
        <v>407</v>
      </c>
      <c r="E246" s="31" t="s">
        <v>1061</v>
      </c>
      <c r="F246" s="31">
        <v>1</v>
      </c>
      <c r="G246" s="31" t="s">
        <v>1056</v>
      </c>
      <c r="H246" s="37"/>
    </row>
    <row r="247" spans="1:8" ht="12.75">
      <c r="A247" s="35" t="s">
        <v>1062</v>
      </c>
      <c r="B247" s="36" t="s">
        <v>1063</v>
      </c>
      <c r="C247" s="36" t="s">
        <v>82</v>
      </c>
      <c r="D247" s="36">
        <v>305</v>
      </c>
      <c r="E247" s="36" t="s">
        <v>1064</v>
      </c>
      <c r="F247" s="36">
        <v>2</v>
      </c>
      <c r="G247" s="31" t="s">
        <v>1056</v>
      </c>
      <c r="H247" s="37"/>
    </row>
    <row r="248" spans="1:8" ht="12.75">
      <c r="A248" s="35" t="s">
        <v>12</v>
      </c>
      <c r="B248" s="36" t="s">
        <v>1065</v>
      </c>
      <c r="C248" s="36" t="s">
        <v>862</v>
      </c>
      <c r="D248" s="36">
        <v>35</v>
      </c>
      <c r="E248" s="36" t="s">
        <v>1066</v>
      </c>
      <c r="F248" s="36">
        <v>1</v>
      </c>
      <c r="G248" s="31" t="s">
        <v>1056</v>
      </c>
      <c r="H248" s="37"/>
    </row>
    <row r="249" spans="1:8" ht="12.75">
      <c r="A249" s="35" t="s">
        <v>12</v>
      </c>
      <c r="B249" s="36" t="s">
        <v>1067</v>
      </c>
      <c r="C249" s="36" t="s">
        <v>57</v>
      </c>
      <c r="D249" s="36" t="s">
        <v>1068</v>
      </c>
      <c r="E249" s="36" t="s">
        <v>417</v>
      </c>
      <c r="F249" s="36">
        <v>2</v>
      </c>
      <c r="G249" s="36" t="s">
        <v>1056</v>
      </c>
      <c r="H249" s="37"/>
    </row>
    <row r="250" spans="1:8" ht="12.75">
      <c r="A250" s="35" t="s">
        <v>12</v>
      </c>
      <c r="B250" s="36" t="s">
        <v>1069</v>
      </c>
      <c r="C250" s="36" t="s">
        <v>89</v>
      </c>
      <c r="D250" s="36">
        <v>130</v>
      </c>
      <c r="E250" s="36" t="s">
        <v>1070</v>
      </c>
      <c r="F250" s="36">
        <v>2</v>
      </c>
      <c r="G250" s="31" t="s">
        <v>1056</v>
      </c>
      <c r="H250" s="37"/>
    </row>
    <row r="251" spans="1:8" ht="12.75">
      <c r="A251" s="35" t="s">
        <v>12</v>
      </c>
      <c r="B251" s="36" t="s">
        <v>1071</v>
      </c>
      <c r="C251" s="36" t="s">
        <v>470</v>
      </c>
      <c r="D251" s="36">
        <v>69</v>
      </c>
      <c r="E251" s="36" t="s">
        <v>811</v>
      </c>
      <c r="F251" s="36">
        <v>1</v>
      </c>
      <c r="G251" s="31" t="s">
        <v>1056</v>
      </c>
      <c r="H251" s="37"/>
    </row>
    <row r="252" spans="1:8" ht="12.75">
      <c r="A252" s="35" t="s">
        <v>12</v>
      </c>
      <c r="B252" s="31" t="s">
        <v>1072</v>
      </c>
      <c r="C252" s="31" t="s">
        <v>9</v>
      </c>
      <c r="D252" s="31" t="s">
        <v>1073</v>
      </c>
      <c r="E252" s="31" t="s">
        <v>1074</v>
      </c>
      <c r="F252" s="31">
        <v>1</v>
      </c>
      <c r="G252" s="31" t="s">
        <v>1075</v>
      </c>
      <c r="H252" s="37"/>
    </row>
    <row r="253" spans="1:8" ht="12.75">
      <c r="A253" s="35" t="s">
        <v>1060</v>
      </c>
      <c r="B253" s="36" t="s">
        <v>1076</v>
      </c>
      <c r="C253" s="36" t="s">
        <v>1008</v>
      </c>
      <c r="D253" s="36">
        <v>6</v>
      </c>
      <c r="E253" s="36" t="s">
        <v>1070</v>
      </c>
      <c r="F253" s="36">
        <v>2</v>
      </c>
      <c r="G253" s="31" t="s">
        <v>1077</v>
      </c>
      <c r="H253" s="37"/>
    </row>
    <row r="254" spans="1:8" ht="12.75">
      <c r="A254" s="35" t="s">
        <v>1060</v>
      </c>
      <c r="B254" s="36" t="s">
        <v>1078</v>
      </c>
      <c r="C254" s="36" t="s">
        <v>82</v>
      </c>
      <c r="D254" s="38" t="s">
        <v>1079</v>
      </c>
      <c r="E254" s="36" t="s">
        <v>347</v>
      </c>
      <c r="F254" s="36">
        <v>7</v>
      </c>
      <c r="G254" s="31" t="s">
        <v>1077</v>
      </c>
      <c r="H254" s="37"/>
    </row>
    <row r="255" spans="1:8" ht="12.75">
      <c r="A255" s="35" t="s">
        <v>12</v>
      </c>
      <c r="B255" s="36" t="s">
        <v>1080</v>
      </c>
      <c r="C255" s="36" t="s">
        <v>9</v>
      </c>
      <c r="D255" s="36">
        <v>108</v>
      </c>
      <c r="E255" s="36" t="s">
        <v>1081</v>
      </c>
      <c r="F255" s="36">
        <v>2</v>
      </c>
      <c r="G255" s="31" t="s">
        <v>1077</v>
      </c>
      <c r="H255" s="37"/>
    </row>
    <row r="256" spans="1:8" ht="12.75">
      <c r="A256" s="35" t="s">
        <v>12</v>
      </c>
      <c r="B256" s="36" t="s">
        <v>1082</v>
      </c>
      <c r="C256" s="36" t="s">
        <v>289</v>
      </c>
      <c r="D256" s="36" t="s">
        <v>1083</v>
      </c>
      <c r="E256" s="36" t="s">
        <v>542</v>
      </c>
      <c r="F256" s="36">
        <v>2</v>
      </c>
      <c r="G256" s="36" t="s">
        <v>1077</v>
      </c>
      <c r="H256" s="37"/>
    </row>
    <row r="257" spans="1:8" ht="12.75">
      <c r="A257" s="35" t="s">
        <v>12</v>
      </c>
      <c r="B257" s="36" t="s">
        <v>1084</v>
      </c>
      <c r="C257" s="36" t="s">
        <v>159</v>
      </c>
      <c r="D257" s="36" t="s">
        <v>1085</v>
      </c>
      <c r="E257" s="36" t="s">
        <v>409</v>
      </c>
      <c r="F257" s="36">
        <v>2</v>
      </c>
      <c r="G257" s="36" t="s">
        <v>1077</v>
      </c>
      <c r="H257" s="37"/>
    </row>
    <row r="258" spans="1:8" ht="12.75">
      <c r="A258" s="35" t="s">
        <v>1060</v>
      </c>
      <c r="B258" s="36" t="s">
        <v>1086</v>
      </c>
      <c r="C258" s="36" t="s">
        <v>1087</v>
      </c>
      <c r="D258" s="39">
        <v>3</v>
      </c>
      <c r="E258" s="36" t="s">
        <v>1088</v>
      </c>
      <c r="F258" s="36">
        <v>3</v>
      </c>
      <c r="G258" s="31" t="s">
        <v>1077</v>
      </c>
      <c r="H258" s="37"/>
    </row>
    <row r="259" spans="1:8" ht="12.75">
      <c r="A259" s="35" t="s">
        <v>12</v>
      </c>
      <c r="B259" s="36" t="s">
        <v>1089</v>
      </c>
      <c r="C259" s="36" t="s">
        <v>129</v>
      </c>
      <c r="D259" s="36">
        <v>37</v>
      </c>
      <c r="E259" s="36" t="s">
        <v>466</v>
      </c>
      <c r="F259" s="36">
        <v>3</v>
      </c>
      <c r="G259" s="36" t="s">
        <v>1077</v>
      </c>
      <c r="H259" s="37"/>
    </row>
    <row r="260" spans="1:8" ht="12.75">
      <c r="A260" s="35" t="s">
        <v>12</v>
      </c>
      <c r="B260" s="36" t="s">
        <v>1090</v>
      </c>
      <c r="C260" s="36" t="s">
        <v>373</v>
      </c>
      <c r="D260" s="36">
        <v>15</v>
      </c>
      <c r="E260" s="36" t="s">
        <v>493</v>
      </c>
      <c r="F260" s="36">
        <v>2</v>
      </c>
      <c r="G260" s="36" t="s">
        <v>1077</v>
      </c>
      <c r="H260" s="37"/>
    </row>
    <row r="261" spans="1:8" ht="12.75">
      <c r="A261" s="35" t="s">
        <v>12</v>
      </c>
      <c r="B261" s="36" t="s">
        <v>1091</v>
      </c>
      <c r="C261" s="36" t="s">
        <v>373</v>
      </c>
      <c r="D261" s="36">
        <v>17</v>
      </c>
      <c r="E261" s="36" t="s">
        <v>356</v>
      </c>
      <c r="F261" s="36">
        <v>1</v>
      </c>
      <c r="G261" s="31" t="s">
        <v>1092</v>
      </c>
      <c r="H261" s="37"/>
    </row>
    <row r="262" spans="1:8" ht="12.75">
      <c r="A262" s="35" t="s">
        <v>12</v>
      </c>
      <c r="B262" s="36" t="s">
        <v>1093</v>
      </c>
      <c r="C262" s="36" t="s">
        <v>89</v>
      </c>
      <c r="D262" s="36">
        <v>122</v>
      </c>
      <c r="E262" s="36" t="s">
        <v>1074</v>
      </c>
      <c r="F262" s="36">
        <v>1</v>
      </c>
      <c r="G262" s="36" t="s">
        <v>1094</v>
      </c>
      <c r="H262" s="37"/>
    </row>
    <row r="263" spans="1:8" ht="12.75">
      <c r="A263" s="35" t="s">
        <v>12</v>
      </c>
      <c r="B263" s="36" t="s">
        <v>1095</v>
      </c>
      <c r="C263" s="36" t="s">
        <v>289</v>
      </c>
      <c r="D263" s="36" t="s">
        <v>1096</v>
      </c>
      <c r="E263" s="36" t="s">
        <v>1097</v>
      </c>
      <c r="F263" s="36">
        <v>1</v>
      </c>
      <c r="G263" s="36" t="s">
        <v>1094</v>
      </c>
      <c r="H263" s="37"/>
    </row>
    <row r="264" spans="1:8" ht="12.75">
      <c r="A264" s="35" t="s">
        <v>1060</v>
      </c>
      <c r="B264" s="36" t="s">
        <v>1098</v>
      </c>
      <c r="C264" s="36" t="s">
        <v>111</v>
      </c>
      <c r="D264" s="36">
        <v>6</v>
      </c>
      <c r="E264" s="36" t="s">
        <v>1066</v>
      </c>
      <c r="F264" s="36">
        <v>1</v>
      </c>
      <c r="G264" s="36" t="s">
        <v>1094</v>
      </c>
      <c r="H264" s="37"/>
    </row>
    <row r="265" spans="1:8" ht="12.75">
      <c r="A265" s="35" t="s">
        <v>12</v>
      </c>
      <c r="B265" s="36" t="s">
        <v>1099</v>
      </c>
      <c r="C265" s="36" t="s">
        <v>271</v>
      </c>
      <c r="D265" s="36" t="s">
        <v>1100</v>
      </c>
      <c r="E265" s="36" t="s">
        <v>356</v>
      </c>
      <c r="F265" s="36">
        <v>1</v>
      </c>
      <c r="G265" s="36" t="s">
        <v>1101</v>
      </c>
      <c r="H265" s="37"/>
    </row>
    <row r="266" spans="1:8" ht="12.75">
      <c r="A266" s="35" t="s">
        <v>12</v>
      </c>
      <c r="B266" s="36" t="s">
        <v>1102</v>
      </c>
      <c r="C266" s="36" t="s">
        <v>393</v>
      </c>
      <c r="D266" s="36">
        <v>68</v>
      </c>
      <c r="E266" s="36" t="s">
        <v>366</v>
      </c>
      <c r="F266" s="36">
        <v>2</v>
      </c>
      <c r="G266" s="36" t="s">
        <v>1101</v>
      </c>
      <c r="H266" s="37"/>
    </row>
    <row r="267" spans="1:8" ht="12.75">
      <c r="A267" s="35" t="s">
        <v>12</v>
      </c>
      <c r="B267" s="36" t="s">
        <v>1103</v>
      </c>
      <c r="C267" s="36" t="s">
        <v>393</v>
      </c>
      <c r="D267" s="36">
        <v>64</v>
      </c>
      <c r="E267" s="36" t="s">
        <v>366</v>
      </c>
      <c r="F267" s="36">
        <v>2</v>
      </c>
      <c r="G267" s="36" t="s">
        <v>1101</v>
      </c>
      <c r="H267" s="37"/>
    </row>
    <row r="268" spans="1:8" ht="12.75">
      <c r="A268" s="35" t="s">
        <v>12</v>
      </c>
      <c r="B268" s="36" t="s">
        <v>1104</v>
      </c>
      <c r="C268" s="36" t="s">
        <v>264</v>
      </c>
      <c r="D268" s="36">
        <v>55</v>
      </c>
      <c r="E268" s="36" t="s">
        <v>1105</v>
      </c>
      <c r="F268" s="36">
        <v>2</v>
      </c>
      <c r="G268" s="36" t="s">
        <v>1106</v>
      </c>
      <c r="H268" s="37"/>
    </row>
    <row r="269" spans="1:8" ht="12.75">
      <c r="A269" s="35" t="s">
        <v>12</v>
      </c>
      <c r="B269" s="36" t="s">
        <v>1107</v>
      </c>
      <c r="C269" s="36" t="s">
        <v>264</v>
      </c>
      <c r="D269" s="36">
        <v>51</v>
      </c>
      <c r="E269" s="36" t="s">
        <v>1108</v>
      </c>
      <c r="F269" s="36">
        <v>2</v>
      </c>
      <c r="G269" s="36" t="s">
        <v>1106</v>
      </c>
      <c r="H269" s="37"/>
    </row>
    <row r="270" spans="1:8" ht="12.75">
      <c r="A270" s="35" t="s">
        <v>12</v>
      </c>
      <c r="B270" s="36" t="s">
        <v>1109</v>
      </c>
      <c r="C270" s="36" t="s">
        <v>27</v>
      </c>
      <c r="D270" s="36">
        <v>9</v>
      </c>
      <c r="E270" s="36" t="s">
        <v>512</v>
      </c>
      <c r="F270" s="36">
        <v>4</v>
      </c>
      <c r="G270" s="36" t="s">
        <v>1110</v>
      </c>
      <c r="H270" s="37"/>
    </row>
    <row r="271" spans="1:8" ht="12.75">
      <c r="A271" s="35" t="s">
        <v>12</v>
      </c>
      <c r="B271" s="36" t="s">
        <v>1111</v>
      </c>
      <c r="C271" s="36" t="s">
        <v>147</v>
      </c>
      <c r="D271" s="36">
        <v>135</v>
      </c>
      <c r="E271" s="36" t="s">
        <v>1112</v>
      </c>
      <c r="F271" s="36">
        <v>1</v>
      </c>
      <c r="G271" s="36" t="s">
        <v>1113</v>
      </c>
      <c r="H271" s="37"/>
    </row>
    <row r="272" spans="1:8" ht="12.75">
      <c r="A272" s="35" t="s">
        <v>12</v>
      </c>
      <c r="B272" s="36" t="s">
        <v>1114</v>
      </c>
      <c r="C272" s="36" t="s">
        <v>135</v>
      </c>
      <c r="D272" s="36">
        <v>20</v>
      </c>
      <c r="E272" s="36" t="s">
        <v>1115</v>
      </c>
      <c r="F272" s="36">
        <v>3</v>
      </c>
      <c r="G272" s="36" t="s">
        <v>1106</v>
      </c>
      <c r="H272" s="37"/>
    </row>
    <row r="273" spans="1:8" ht="12.75">
      <c r="A273" s="35" t="s">
        <v>12</v>
      </c>
      <c r="B273" s="36" t="s">
        <v>1116</v>
      </c>
      <c r="C273" s="36" t="s">
        <v>147</v>
      </c>
      <c r="D273" s="36">
        <v>35</v>
      </c>
      <c r="E273" s="36" t="s">
        <v>466</v>
      </c>
      <c r="F273" s="36">
        <v>3</v>
      </c>
      <c r="G273" s="36" t="s">
        <v>1110</v>
      </c>
      <c r="H273" s="37"/>
    </row>
    <row r="274" spans="1:8" ht="12.75">
      <c r="A274" s="35" t="s">
        <v>12</v>
      </c>
      <c r="B274" s="36" t="s">
        <v>1117</v>
      </c>
      <c r="C274" s="36" t="s">
        <v>89</v>
      </c>
      <c r="D274" s="36">
        <v>127</v>
      </c>
      <c r="E274" s="36" t="s">
        <v>1118</v>
      </c>
      <c r="F274" s="36">
        <v>1</v>
      </c>
      <c r="G274" s="36" t="s">
        <v>1110</v>
      </c>
      <c r="H274" s="37"/>
    </row>
    <row r="275" spans="1:8" ht="12.75">
      <c r="A275" s="35" t="s">
        <v>12</v>
      </c>
      <c r="B275" s="36" t="s">
        <v>1119</v>
      </c>
      <c r="C275" s="36" t="s">
        <v>82</v>
      </c>
      <c r="D275" s="36">
        <v>427</v>
      </c>
      <c r="E275" s="36" t="s">
        <v>1120</v>
      </c>
      <c r="F275" s="36">
        <v>1</v>
      </c>
      <c r="G275" s="36" t="s">
        <v>1110</v>
      </c>
      <c r="H275" s="37"/>
    </row>
    <row r="276" spans="1:8" ht="12.75">
      <c r="A276" s="35" t="s">
        <v>12</v>
      </c>
      <c r="B276" s="36" t="s">
        <v>1121</v>
      </c>
      <c r="C276" s="36" t="s">
        <v>672</v>
      </c>
      <c r="D276" s="36" t="s">
        <v>1122</v>
      </c>
      <c r="E276" s="36" t="s">
        <v>1061</v>
      </c>
      <c r="F276" s="36">
        <v>1</v>
      </c>
      <c r="G276" s="36" t="s">
        <v>1110</v>
      </c>
      <c r="H276" s="37"/>
    </row>
    <row r="277" spans="1:8" ht="12.75">
      <c r="A277" s="35" t="s">
        <v>1060</v>
      </c>
      <c r="B277" s="36" t="s">
        <v>1123</v>
      </c>
      <c r="C277" s="36" t="s">
        <v>1124</v>
      </c>
      <c r="D277" s="36">
        <v>17</v>
      </c>
      <c r="E277" s="36" t="s">
        <v>1125</v>
      </c>
      <c r="F277" s="36">
        <v>15</v>
      </c>
      <c r="G277" s="36" t="s">
        <v>1110</v>
      </c>
      <c r="H277" s="37"/>
    </row>
    <row r="278" spans="1:8" ht="12.75">
      <c r="A278" s="35" t="s">
        <v>12</v>
      </c>
      <c r="B278" s="36" t="s">
        <v>1126</v>
      </c>
      <c r="C278" s="36" t="s">
        <v>82</v>
      </c>
      <c r="D278" s="36" t="s">
        <v>1127</v>
      </c>
      <c r="E278" s="36" t="s">
        <v>1128</v>
      </c>
      <c r="F278" s="36">
        <v>1</v>
      </c>
      <c r="G278" s="36" t="s">
        <v>1110</v>
      </c>
      <c r="H278" s="37"/>
    </row>
    <row r="279" spans="1:8" ht="12.75">
      <c r="A279" s="35" t="s">
        <v>12</v>
      </c>
      <c r="B279" s="36" t="s">
        <v>1129</v>
      </c>
      <c r="C279" s="36" t="s">
        <v>1130</v>
      </c>
      <c r="D279" s="36">
        <v>19</v>
      </c>
      <c r="E279" s="36" t="s">
        <v>1061</v>
      </c>
      <c r="F279" s="36">
        <v>1</v>
      </c>
      <c r="G279" s="36" t="s">
        <v>1110</v>
      </c>
      <c r="H279" s="37"/>
    </row>
    <row r="280" spans="1:8" ht="12.75">
      <c r="A280" s="35" t="s">
        <v>12</v>
      </c>
      <c r="B280" s="36" t="s">
        <v>1131</v>
      </c>
      <c r="C280" s="36" t="s">
        <v>1132</v>
      </c>
      <c r="D280" s="36">
        <v>2</v>
      </c>
      <c r="E280" s="36" t="s">
        <v>1133</v>
      </c>
      <c r="F280" s="36">
        <v>5</v>
      </c>
      <c r="G280" s="36" t="s">
        <v>1134</v>
      </c>
      <c r="H280" s="37"/>
    </row>
    <row r="281" spans="1:8" ht="12.75">
      <c r="A281" s="35" t="s">
        <v>12</v>
      </c>
      <c r="B281" s="36" t="s">
        <v>1135</v>
      </c>
      <c r="C281" s="36" t="s">
        <v>54</v>
      </c>
      <c r="D281" s="36">
        <v>49</v>
      </c>
      <c r="E281" s="36" t="s">
        <v>897</v>
      </c>
      <c r="F281" s="36">
        <v>4</v>
      </c>
      <c r="G281" s="36" t="s">
        <v>1134</v>
      </c>
      <c r="H281" s="37"/>
    </row>
    <row r="282" spans="1:8" ht="12.75">
      <c r="A282" s="35" t="s">
        <v>12</v>
      </c>
      <c r="B282" s="36" t="s">
        <v>1136</v>
      </c>
      <c r="C282" s="36" t="s">
        <v>54</v>
      </c>
      <c r="D282" s="36">
        <v>56</v>
      </c>
      <c r="E282" s="36" t="s">
        <v>1128</v>
      </c>
      <c r="F282" s="36">
        <v>1</v>
      </c>
      <c r="G282" s="36" t="s">
        <v>1134</v>
      </c>
      <c r="H282" s="37"/>
    </row>
    <row r="283" spans="1:8" ht="12.75">
      <c r="A283" s="35" t="s">
        <v>12</v>
      </c>
      <c r="B283" s="36" t="s">
        <v>1137</v>
      </c>
      <c r="C283" s="36" t="s">
        <v>54</v>
      </c>
      <c r="D283" s="36">
        <v>51</v>
      </c>
      <c r="E283" s="36" t="s">
        <v>1138</v>
      </c>
      <c r="F283" s="36">
        <v>4</v>
      </c>
      <c r="G283" s="36" t="s">
        <v>1134</v>
      </c>
      <c r="H283" s="37"/>
    </row>
    <row r="284" spans="1:8" ht="12.75">
      <c r="A284" s="35" t="s">
        <v>12</v>
      </c>
      <c r="B284" s="36" t="s">
        <v>1139</v>
      </c>
      <c r="C284" s="36" t="s">
        <v>1140</v>
      </c>
      <c r="D284" s="36">
        <v>26</v>
      </c>
      <c r="E284" s="36" t="s">
        <v>356</v>
      </c>
      <c r="F284" s="36">
        <v>1</v>
      </c>
      <c r="G284" s="36" t="s">
        <v>1134</v>
      </c>
      <c r="H284" s="37"/>
    </row>
    <row r="285" spans="1:8" ht="12.75">
      <c r="A285" s="35" t="s">
        <v>12</v>
      </c>
      <c r="B285" s="36" t="s">
        <v>1141</v>
      </c>
      <c r="C285" s="36" t="s">
        <v>1140</v>
      </c>
      <c r="D285" s="36">
        <v>28</v>
      </c>
      <c r="E285" s="36" t="s">
        <v>1120</v>
      </c>
      <c r="F285" s="36">
        <v>1</v>
      </c>
      <c r="G285" s="36" t="s">
        <v>1134</v>
      </c>
      <c r="H285" s="37"/>
    </row>
    <row r="286" spans="1:8" ht="12.75">
      <c r="A286" s="35" t="s">
        <v>12</v>
      </c>
      <c r="B286" s="36" t="s">
        <v>1142</v>
      </c>
      <c r="C286" s="36" t="s">
        <v>1143</v>
      </c>
      <c r="D286" s="36">
        <v>47</v>
      </c>
      <c r="E286" s="36" t="s">
        <v>1074</v>
      </c>
      <c r="F286" s="36">
        <v>1</v>
      </c>
      <c r="G286" s="36" t="s">
        <v>1144</v>
      </c>
      <c r="H286" s="37"/>
    </row>
    <row r="287" spans="1:8" ht="12.75">
      <c r="A287" s="35" t="s">
        <v>12</v>
      </c>
      <c r="B287" s="36" t="s">
        <v>1145</v>
      </c>
      <c r="C287" s="36" t="s">
        <v>129</v>
      </c>
      <c r="D287" s="36">
        <v>36</v>
      </c>
      <c r="E287" s="36" t="s">
        <v>811</v>
      </c>
      <c r="F287" s="36">
        <v>1</v>
      </c>
      <c r="G287" s="36" t="s">
        <v>1144</v>
      </c>
      <c r="H287" s="37"/>
    </row>
    <row r="288" spans="1:8" ht="12.75">
      <c r="A288" s="35" t="s">
        <v>12</v>
      </c>
      <c r="B288" s="36" t="s">
        <v>1146</v>
      </c>
      <c r="C288" s="36" t="s">
        <v>57</v>
      </c>
      <c r="D288" s="36" t="s">
        <v>1147</v>
      </c>
      <c r="E288" s="36" t="s">
        <v>1148</v>
      </c>
      <c r="F288" s="36">
        <v>2</v>
      </c>
      <c r="G288" s="36" t="s">
        <v>1149</v>
      </c>
      <c r="H288" s="37"/>
    </row>
    <row r="289" spans="1:8" ht="12.75">
      <c r="A289" s="35" t="s">
        <v>12</v>
      </c>
      <c r="B289" s="36" t="s">
        <v>1150</v>
      </c>
      <c r="C289" s="36" t="s">
        <v>22</v>
      </c>
      <c r="D289" s="36">
        <v>29</v>
      </c>
      <c r="E289" s="36" t="s">
        <v>430</v>
      </c>
      <c r="F289" s="36">
        <v>3</v>
      </c>
      <c r="G289" s="40" t="s">
        <v>1151</v>
      </c>
      <c r="H289" s="41" t="s">
        <v>363</v>
      </c>
    </row>
    <row r="290" spans="1:8" ht="12.75">
      <c r="A290" s="35" t="s">
        <v>12</v>
      </c>
      <c r="B290" s="36" t="s">
        <v>1152</v>
      </c>
      <c r="C290" s="36" t="s">
        <v>31</v>
      </c>
      <c r="D290" s="36">
        <v>17</v>
      </c>
      <c r="E290" s="36" t="s">
        <v>368</v>
      </c>
      <c r="F290" s="36">
        <v>2</v>
      </c>
      <c r="G290" s="40" t="s">
        <v>1153</v>
      </c>
      <c r="H290" s="37"/>
    </row>
    <row r="291" spans="1:8" ht="12.75">
      <c r="A291" s="35" t="s">
        <v>12</v>
      </c>
      <c r="B291" s="36" t="s">
        <v>1154</v>
      </c>
      <c r="C291" s="36" t="s">
        <v>31</v>
      </c>
      <c r="D291" s="36">
        <v>15</v>
      </c>
      <c r="E291" s="36" t="s">
        <v>1061</v>
      </c>
      <c r="F291" s="36">
        <v>1</v>
      </c>
      <c r="G291" s="40" t="s">
        <v>1153</v>
      </c>
      <c r="H291" s="37"/>
    </row>
    <row r="292" spans="1:8" ht="12.75">
      <c r="A292" s="35" t="s">
        <v>12</v>
      </c>
      <c r="B292" s="36" t="s">
        <v>481</v>
      </c>
      <c r="C292" s="36" t="s">
        <v>1155</v>
      </c>
      <c r="D292" s="36" t="s">
        <v>1156</v>
      </c>
      <c r="E292" s="36" t="s">
        <v>820</v>
      </c>
      <c r="F292" s="36">
        <v>3</v>
      </c>
      <c r="G292" s="40" t="s">
        <v>1157</v>
      </c>
      <c r="H292" s="37"/>
    </row>
    <row r="293" spans="1:8" ht="12.75">
      <c r="A293" s="35" t="s">
        <v>1060</v>
      </c>
      <c r="B293" s="36" t="s">
        <v>1158</v>
      </c>
      <c r="C293" s="36" t="s">
        <v>1159</v>
      </c>
      <c r="D293" s="36">
        <v>28</v>
      </c>
      <c r="E293" s="36" t="s">
        <v>1112</v>
      </c>
      <c r="F293" s="36">
        <v>1</v>
      </c>
      <c r="G293" s="40" t="s">
        <v>1157</v>
      </c>
      <c r="H293" s="37"/>
    </row>
    <row r="294" spans="1:8" ht="12.75">
      <c r="A294" s="35" t="s">
        <v>12</v>
      </c>
      <c r="B294" s="36" t="s">
        <v>689</v>
      </c>
      <c r="C294" s="36" t="s">
        <v>289</v>
      </c>
      <c r="D294" s="36" t="s">
        <v>1160</v>
      </c>
      <c r="E294" s="36" t="s">
        <v>1161</v>
      </c>
      <c r="F294" s="36">
        <v>1</v>
      </c>
      <c r="G294" s="40" t="s">
        <v>1157</v>
      </c>
      <c r="H294" s="37"/>
    </row>
    <row r="295" spans="1:8" ht="12.75">
      <c r="A295" s="35" t="s">
        <v>12</v>
      </c>
      <c r="B295" s="36" t="s">
        <v>1162</v>
      </c>
      <c r="C295" s="36" t="s">
        <v>31</v>
      </c>
      <c r="D295" s="36">
        <v>9</v>
      </c>
      <c r="E295" s="36" t="s">
        <v>775</v>
      </c>
      <c r="F295" s="36">
        <v>2</v>
      </c>
      <c r="G295" s="40" t="s">
        <v>1157</v>
      </c>
      <c r="H295" s="37"/>
    </row>
    <row r="296" spans="1:9" ht="12.75">
      <c r="A296" s="35" t="s">
        <v>1060</v>
      </c>
      <c r="B296" s="36" t="s">
        <v>1163</v>
      </c>
      <c r="C296" s="36" t="s">
        <v>31</v>
      </c>
      <c r="D296" s="36">
        <v>107</v>
      </c>
      <c r="E296" s="36" t="s">
        <v>1061</v>
      </c>
      <c r="F296" s="36">
        <v>1</v>
      </c>
      <c r="G296" s="40" t="s">
        <v>1157</v>
      </c>
      <c r="H296" s="37"/>
      <c r="I296" s="42"/>
    </row>
    <row r="297" spans="1:9" ht="12.75">
      <c r="A297" s="35" t="s">
        <v>1060</v>
      </c>
      <c r="B297" s="36" t="s">
        <v>1164</v>
      </c>
      <c r="C297" s="36" t="s">
        <v>1165</v>
      </c>
      <c r="D297" s="36">
        <v>31</v>
      </c>
      <c r="E297" s="36" t="s">
        <v>1074</v>
      </c>
      <c r="F297" s="36">
        <v>1</v>
      </c>
      <c r="G297" s="40" t="s">
        <v>1166</v>
      </c>
      <c r="H297" s="41"/>
      <c r="I297" s="42"/>
    </row>
    <row r="298" spans="1:9" ht="12.75">
      <c r="A298" s="35" t="s">
        <v>1060</v>
      </c>
      <c r="B298" s="36" t="s">
        <v>1167</v>
      </c>
      <c r="C298" s="36" t="s">
        <v>9</v>
      </c>
      <c r="D298" s="36">
        <v>11</v>
      </c>
      <c r="E298" s="36" t="s">
        <v>409</v>
      </c>
      <c r="F298" s="36">
        <v>2</v>
      </c>
      <c r="G298" s="40" t="s">
        <v>1168</v>
      </c>
      <c r="H298" s="37"/>
      <c r="I298" s="42"/>
    </row>
    <row r="299" spans="1:9" ht="12.75">
      <c r="A299" s="35" t="s">
        <v>12</v>
      </c>
      <c r="B299" s="36" t="s">
        <v>1169</v>
      </c>
      <c r="C299" s="36" t="s">
        <v>586</v>
      </c>
      <c r="D299" s="36">
        <v>55</v>
      </c>
      <c r="E299" s="36" t="s">
        <v>1128</v>
      </c>
      <c r="F299" s="36">
        <v>1</v>
      </c>
      <c r="G299" s="40" t="s">
        <v>1168</v>
      </c>
      <c r="H299" s="37"/>
      <c r="I299" s="42"/>
    </row>
    <row r="300" spans="1:9" ht="12.75">
      <c r="A300" s="35" t="s">
        <v>12</v>
      </c>
      <c r="B300" s="36" t="s">
        <v>1170</v>
      </c>
      <c r="C300" s="36" t="s">
        <v>365</v>
      </c>
      <c r="D300" s="36">
        <v>60</v>
      </c>
      <c r="E300" s="36" t="s">
        <v>1171</v>
      </c>
      <c r="F300" s="36">
        <v>2</v>
      </c>
      <c r="G300" s="40" t="s">
        <v>1168</v>
      </c>
      <c r="H300" s="37"/>
      <c r="I300" s="42"/>
    </row>
    <row r="301" spans="1:9" ht="12.75">
      <c r="A301" s="35" t="s">
        <v>12</v>
      </c>
      <c r="B301" s="36" t="s">
        <v>1172</v>
      </c>
      <c r="C301" s="36" t="s">
        <v>135</v>
      </c>
      <c r="D301" s="36">
        <v>45</v>
      </c>
      <c r="E301" s="36" t="s">
        <v>361</v>
      </c>
      <c r="F301" s="36">
        <v>2</v>
      </c>
      <c r="G301" s="40" t="s">
        <v>1173</v>
      </c>
      <c r="H301" s="37"/>
      <c r="I301" s="42"/>
    </row>
    <row r="302" spans="1:9" ht="12.75">
      <c r="A302" s="35" t="s">
        <v>12</v>
      </c>
      <c r="B302" s="36" t="s">
        <v>1174</v>
      </c>
      <c r="C302" s="36" t="s">
        <v>135</v>
      </c>
      <c r="D302" s="36">
        <v>31</v>
      </c>
      <c r="E302" s="36" t="s">
        <v>1061</v>
      </c>
      <c r="F302" s="36">
        <v>1</v>
      </c>
      <c r="G302" s="40" t="s">
        <v>1173</v>
      </c>
      <c r="H302" s="37"/>
      <c r="I302" s="42"/>
    </row>
    <row r="303" spans="1:9" ht="12.75">
      <c r="A303" s="35" t="s">
        <v>12</v>
      </c>
      <c r="B303" s="36" t="s">
        <v>1175</v>
      </c>
      <c r="C303" s="36" t="s">
        <v>1176</v>
      </c>
      <c r="D303" s="38" t="s">
        <v>1177</v>
      </c>
      <c r="E303" s="36" t="s">
        <v>409</v>
      </c>
      <c r="F303" s="36">
        <v>2</v>
      </c>
      <c r="G303" s="40" t="s">
        <v>1173</v>
      </c>
      <c r="H303" s="37"/>
      <c r="I303" s="42"/>
    </row>
    <row r="304" spans="1:8" ht="12.75">
      <c r="A304" s="35" t="s">
        <v>12</v>
      </c>
      <c r="B304" s="36" t="s">
        <v>1178</v>
      </c>
      <c r="C304" s="36" t="s">
        <v>111</v>
      </c>
      <c r="D304" s="36">
        <v>66</v>
      </c>
      <c r="E304" s="36" t="s">
        <v>356</v>
      </c>
      <c r="F304" s="36">
        <v>1</v>
      </c>
      <c r="G304" s="36" t="s">
        <v>1179</v>
      </c>
      <c r="H304" s="37"/>
    </row>
    <row r="305" spans="1:8" ht="12.75">
      <c r="A305" s="35" t="s">
        <v>12</v>
      </c>
      <c r="B305" s="36" t="s">
        <v>1180</v>
      </c>
      <c r="C305" s="36" t="s">
        <v>159</v>
      </c>
      <c r="D305" s="36" t="s">
        <v>1181</v>
      </c>
      <c r="E305" s="36" t="s">
        <v>347</v>
      </c>
      <c r="F305" s="36">
        <v>7</v>
      </c>
      <c r="G305" s="36" t="s">
        <v>1179</v>
      </c>
      <c r="H305" s="37"/>
    </row>
    <row r="306" spans="1:8" ht="12.75">
      <c r="A306" s="35" t="s">
        <v>12</v>
      </c>
      <c r="B306" s="36" t="s">
        <v>1182</v>
      </c>
      <c r="C306" s="36" t="s">
        <v>1183</v>
      </c>
      <c r="D306" s="36">
        <v>6</v>
      </c>
      <c r="E306" s="36" t="s">
        <v>1184</v>
      </c>
      <c r="F306" s="36">
        <v>1</v>
      </c>
      <c r="G306" s="36" t="s">
        <v>1179</v>
      </c>
      <c r="H306" s="37"/>
    </row>
    <row r="307" spans="1:8" ht="12.75">
      <c r="A307" s="35" t="s">
        <v>1060</v>
      </c>
      <c r="B307" s="36" t="s">
        <v>1185</v>
      </c>
      <c r="C307" s="36" t="s">
        <v>1186</v>
      </c>
      <c r="D307" s="36">
        <v>6</v>
      </c>
      <c r="E307" s="36" t="s">
        <v>1120</v>
      </c>
      <c r="F307" s="36">
        <v>1</v>
      </c>
      <c r="G307" s="36" t="s">
        <v>1187</v>
      </c>
      <c r="H307" s="37"/>
    </row>
    <row r="308" spans="1:8" ht="12.75">
      <c r="A308" s="35" t="s">
        <v>12</v>
      </c>
      <c r="B308" s="36" t="s">
        <v>1188</v>
      </c>
      <c r="C308" s="36" t="s">
        <v>184</v>
      </c>
      <c r="D308" s="36">
        <v>39</v>
      </c>
      <c r="E308" s="36" t="s">
        <v>1074</v>
      </c>
      <c r="F308" s="36">
        <v>1</v>
      </c>
      <c r="G308" s="36" t="s">
        <v>1187</v>
      </c>
      <c r="H308" s="37"/>
    </row>
    <row r="309" spans="1:8" ht="12.75">
      <c r="A309" s="35" t="s">
        <v>12</v>
      </c>
      <c r="B309" s="36" t="s">
        <v>1189</v>
      </c>
      <c r="C309" s="36" t="s">
        <v>784</v>
      </c>
      <c r="D309" s="36">
        <v>56</v>
      </c>
      <c r="E309" s="36" t="s">
        <v>1120</v>
      </c>
      <c r="F309" s="36">
        <v>1</v>
      </c>
      <c r="G309" s="36" t="s">
        <v>1187</v>
      </c>
      <c r="H309" s="37"/>
    </row>
    <row r="310" spans="1:8" ht="12.75">
      <c r="A310" s="35" t="s">
        <v>12</v>
      </c>
      <c r="B310" s="36" t="s">
        <v>1190</v>
      </c>
      <c r="C310" s="36" t="s">
        <v>1191</v>
      </c>
      <c r="D310" s="38" t="s">
        <v>1192</v>
      </c>
      <c r="E310" s="36" t="s">
        <v>366</v>
      </c>
      <c r="F310" s="36">
        <v>2</v>
      </c>
      <c r="G310" s="36" t="s">
        <v>1187</v>
      </c>
      <c r="H310" s="37"/>
    </row>
    <row r="311" spans="1:8" ht="12.75">
      <c r="A311" s="35" t="s">
        <v>12</v>
      </c>
      <c r="B311" s="36" t="s">
        <v>1193</v>
      </c>
      <c r="C311" s="36" t="s">
        <v>278</v>
      </c>
      <c r="D311" s="36">
        <v>5</v>
      </c>
      <c r="E311" s="36" t="s">
        <v>368</v>
      </c>
      <c r="F311" s="36">
        <v>2</v>
      </c>
      <c r="G311" s="36" t="s">
        <v>1194</v>
      </c>
      <c r="H311" s="37"/>
    </row>
    <row r="312" spans="1:8" ht="12.75">
      <c r="A312" s="35" t="s">
        <v>12</v>
      </c>
      <c r="B312" s="36" t="s">
        <v>1195</v>
      </c>
      <c r="C312" s="36" t="s">
        <v>616</v>
      </c>
      <c r="D312" s="36">
        <v>45</v>
      </c>
      <c r="E312" s="36" t="s">
        <v>409</v>
      </c>
      <c r="F312" s="36">
        <v>2</v>
      </c>
      <c r="G312" s="36" t="s">
        <v>1194</v>
      </c>
      <c r="H312" s="37"/>
    </row>
    <row r="313" spans="1:8" ht="12.75">
      <c r="A313" s="35" t="s">
        <v>12</v>
      </c>
      <c r="B313" s="36" t="s">
        <v>1196</v>
      </c>
      <c r="C313" s="36" t="s">
        <v>893</v>
      </c>
      <c r="D313" s="36">
        <v>22</v>
      </c>
      <c r="E313" s="36" t="s">
        <v>1128</v>
      </c>
      <c r="F313" s="36">
        <v>1</v>
      </c>
      <c r="G313" s="36" t="s">
        <v>1194</v>
      </c>
      <c r="H313" s="37"/>
    </row>
    <row r="314" spans="1:8" ht="12.75" customHeight="1">
      <c r="A314" s="35" t="s">
        <v>695</v>
      </c>
      <c r="B314" s="36" t="s">
        <v>1197</v>
      </c>
      <c r="C314" s="36" t="s">
        <v>446</v>
      </c>
      <c r="D314" s="36">
        <v>14</v>
      </c>
      <c r="E314" s="36" t="s">
        <v>1198</v>
      </c>
      <c r="F314" s="36">
        <v>1</v>
      </c>
      <c r="G314" s="43" t="s">
        <v>1194</v>
      </c>
      <c r="H314" s="37"/>
    </row>
    <row r="315" spans="1:8" ht="12.75">
      <c r="A315" s="35" t="s">
        <v>12</v>
      </c>
      <c r="B315" s="36" t="s">
        <v>1199</v>
      </c>
      <c r="C315" s="36" t="s">
        <v>1200</v>
      </c>
      <c r="D315" s="36">
        <v>18</v>
      </c>
      <c r="E315" s="36" t="s">
        <v>1128</v>
      </c>
      <c r="F315" s="36">
        <v>1</v>
      </c>
      <c r="G315" s="43" t="s">
        <v>1201</v>
      </c>
      <c r="H315" s="37"/>
    </row>
    <row r="316" spans="1:8" ht="12.75">
      <c r="A316" s="44" t="s">
        <v>12</v>
      </c>
      <c r="B316" s="45" t="s">
        <v>1202</v>
      </c>
      <c r="C316" s="36" t="s">
        <v>1200</v>
      </c>
      <c r="D316" s="45">
        <v>14</v>
      </c>
      <c r="E316" s="45" t="s">
        <v>1074</v>
      </c>
      <c r="F316" s="36">
        <v>1</v>
      </c>
      <c r="G316" s="43" t="s">
        <v>1201</v>
      </c>
      <c r="H316" s="37"/>
    </row>
    <row r="317" spans="1:8" ht="12.75">
      <c r="A317" s="44" t="s">
        <v>12</v>
      </c>
      <c r="B317" s="36" t="s">
        <v>1203</v>
      </c>
      <c r="C317" s="36" t="s">
        <v>1200</v>
      </c>
      <c r="D317" s="36">
        <v>16</v>
      </c>
      <c r="E317" s="36" t="s">
        <v>1064</v>
      </c>
      <c r="F317" s="36">
        <v>2</v>
      </c>
      <c r="G317" s="43" t="s">
        <v>1201</v>
      </c>
      <c r="H317" s="37"/>
    </row>
    <row r="318" spans="1:8" ht="12.75">
      <c r="A318" s="44" t="s">
        <v>1060</v>
      </c>
      <c r="B318" s="36" t="s">
        <v>1203</v>
      </c>
      <c r="C318" s="36" t="s">
        <v>1200</v>
      </c>
      <c r="D318" s="36">
        <v>16</v>
      </c>
      <c r="E318" s="36" t="s">
        <v>820</v>
      </c>
      <c r="F318" s="36">
        <v>3</v>
      </c>
      <c r="G318" s="43" t="s">
        <v>1201</v>
      </c>
      <c r="H318" s="37"/>
    </row>
    <row r="319" spans="1:8" ht="12.75">
      <c r="A319" s="35" t="s">
        <v>12</v>
      </c>
      <c r="B319" s="36" t="s">
        <v>1204</v>
      </c>
      <c r="C319" s="36" t="s">
        <v>260</v>
      </c>
      <c r="D319" s="36" t="s">
        <v>1205</v>
      </c>
      <c r="E319" s="36" t="s">
        <v>1206</v>
      </c>
      <c r="F319" s="36">
        <v>4</v>
      </c>
      <c r="G319" s="43" t="s">
        <v>1201</v>
      </c>
      <c r="H319" s="37"/>
    </row>
    <row r="320" spans="1:8" ht="12.75">
      <c r="A320" s="35" t="s">
        <v>12</v>
      </c>
      <c r="B320" s="36" t="s">
        <v>1207</v>
      </c>
      <c r="C320" s="36" t="s">
        <v>19</v>
      </c>
      <c r="D320" s="36" t="s">
        <v>1208</v>
      </c>
      <c r="E320" s="36" t="s">
        <v>1120</v>
      </c>
      <c r="F320" s="36">
        <v>1</v>
      </c>
      <c r="G320" s="43" t="s">
        <v>1209</v>
      </c>
      <c r="H320" s="37"/>
    </row>
    <row r="321" spans="1:8" ht="12.75">
      <c r="A321" s="44" t="s">
        <v>12</v>
      </c>
      <c r="B321" s="36" t="s">
        <v>1210</v>
      </c>
      <c r="C321" s="38" t="s">
        <v>111</v>
      </c>
      <c r="D321" s="46">
        <v>10</v>
      </c>
      <c r="E321" s="46" t="s">
        <v>356</v>
      </c>
      <c r="F321" s="36">
        <v>1</v>
      </c>
      <c r="G321" s="43" t="s">
        <v>1201</v>
      </c>
      <c r="H321" s="37"/>
    </row>
    <row r="322" spans="1:8" ht="12.75">
      <c r="A322" s="35" t="s">
        <v>12</v>
      </c>
      <c r="B322" s="36" t="s">
        <v>1211</v>
      </c>
      <c r="C322" s="38" t="s">
        <v>111</v>
      </c>
      <c r="D322" s="36">
        <v>13</v>
      </c>
      <c r="E322" s="36" t="s">
        <v>1097</v>
      </c>
      <c r="F322" s="36">
        <v>1</v>
      </c>
      <c r="G322" s="43" t="s">
        <v>1201</v>
      </c>
      <c r="H322" s="37"/>
    </row>
    <row r="323" spans="1:8" ht="12.75">
      <c r="A323" s="44" t="s">
        <v>12</v>
      </c>
      <c r="B323" s="36" t="s">
        <v>1212</v>
      </c>
      <c r="C323" s="36" t="s">
        <v>524</v>
      </c>
      <c r="D323" s="36">
        <v>33</v>
      </c>
      <c r="E323" s="36" t="s">
        <v>1112</v>
      </c>
      <c r="F323" s="36">
        <v>1</v>
      </c>
      <c r="G323" s="43" t="s">
        <v>1201</v>
      </c>
      <c r="H323" s="37"/>
    </row>
    <row r="324" spans="1:8" ht="12.75">
      <c r="A324" s="44" t="s">
        <v>12</v>
      </c>
      <c r="B324" s="45" t="s">
        <v>1213</v>
      </c>
      <c r="C324" s="36" t="s">
        <v>1214</v>
      </c>
      <c r="D324" s="45">
        <v>4</v>
      </c>
      <c r="E324" s="45" t="s">
        <v>409</v>
      </c>
      <c r="F324" s="45">
        <v>2</v>
      </c>
      <c r="G324" s="43" t="s">
        <v>1201</v>
      </c>
      <c r="H324" s="37"/>
    </row>
    <row r="325" spans="1:8" ht="12.75">
      <c r="A325" s="35" t="s">
        <v>12</v>
      </c>
      <c r="B325" s="36" t="s">
        <v>1215</v>
      </c>
      <c r="C325" s="36" t="s">
        <v>1216</v>
      </c>
      <c r="D325" s="36">
        <v>2</v>
      </c>
      <c r="E325" s="36" t="s">
        <v>1118</v>
      </c>
      <c r="F325" s="36">
        <v>1</v>
      </c>
      <c r="G325" s="43" t="s">
        <v>1201</v>
      </c>
      <c r="H325" s="37"/>
    </row>
    <row r="326" spans="1:8" ht="12.75">
      <c r="A326" s="35" t="s">
        <v>12</v>
      </c>
      <c r="B326" s="36" t="s">
        <v>1217</v>
      </c>
      <c r="C326" s="36" t="s">
        <v>16</v>
      </c>
      <c r="D326" s="36">
        <v>12</v>
      </c>
      <c r="E326" s="36" t="s">
        <v>356</v>
      </c>
      <c r="F326" s="36">
        <v>1</v>
      </c>
      <c r="G326" s="43" t="s">
        <v>1201</v>
      </c>
      <c r="H326" s="37"/>
    </row>
    <row r="327" spans="1:8" ht="12.75">
      <c r="A327" s="44" t="s">
        <v>12</v>
      </c>
      <c r="B327" s="36" t="s">
        <v>431</v>
      </c>
      <c r="C327" s="36" t="s">
        <v>432</v>
      </c>
      <c r="D327" s="36">
        <v>47</v>
      </c>
      <c r="E327" s="36" t="s">
        <v>1120</v>
      </c>
      <c r="F327" s="36">
        <v>1</v>
      </c>
      <c r="G327" s="43" t="s">
        <v>1201</v>
      </c>
      <c r="H327" s="37"/>
    </row>
    <row r="328" spans="1:8" ht="12.75">
      <c r="A328" s="44" t="s">
        <v>1060</v>
      </c>
      <c r="B328" s="36" t="s">
        <v>1218</v>
      </c>
      <c r="C328" s="36" t="s">
        <v>19</v>
      </c>
      <c r="D328" s="36" t="s">
        <v>1219</v>
      </c>
      <c r="E328" s="36" t="s">
        <v>1161</v>
      </c>
      <c r="F328" s="36">
        <v>1</v>
      </c>
      <c r="G328" s="43" t="s">
        <v>1220</v>
      </c>
      <c r="H328" s="37"/>
    </row>
    <row r="329" spans="1:8" ht="12.75">
      <c r="A329" s="44" t="s">
        <v>12</v>
      </c>
      <c r="B329" s="36" t="s">
        <v>1221</v>
      </c>
      <c r="C329" s="36" t="s">
        <v>27</v>
      </c>
      <c r="D329" s="36">
        <v>1</v>
      </c>
      <c r="E329" s="36" t="s">
        <v>906</v>
      </c>
      <c r="F329" s="36">
        <v>2</v>
      </c>
      <c r="G329" s="43" t="s">
        <v>1220</v>
      </c>
      <c r="H329" s="37"/>
    </row>
    <row r="330" spans="1:8" ht="12.75">
      <c r="A330" s="35" t="s">
        <v>12</v>
      </c>
      <c r="B330" s="36" t="s">
        <v>1222</v>
      </c>
      <c r="C330" s="36" t="s">
        <v>1223</v>
      </c>
      <c r="D330" s="36">
        <v>8</v>
      </c>
      <c r="E330" s="36" t="s">
        <v>1120</v>
      </c>
      <c r="F330" s="36">
        <v>1</v>
      </c>
      <c r="G330" s="43" t="s">
        <v>1220</v>
      </c>
      <c r="H330" s="37"/>
    </row>
    <row r="331" spans="1:8" ht="12.75">
      <c r="A331" s="44" t="s">
        <v>12</v>
      </c>
      <c r="B331" s="36" t="s">
        <v>1224</v>
      </c>
      <c r="C331" s="36" t="s">
        <v>159</v>
      </c>
      <c r="D331" s="36" t="s">
        <v>1225</v>
      </c>
      <c r="E331" s="36" t="s">
        <v>1120</v>
      </c>
      <c r="F331" s="36">
        <v>1</v>
      </c>
      <c r="G331" s="43" t="s">
        <v>1220</v>
      </c>
      <c r="H331" s="37"/>
    </row>
    <row r="332" spans="1:8" ht="12.75">
      <c r="A332" s="35" t="s">
        <v>12</v>
      </c>
      <c r="B332" s="36" t="s">
        <v>1226</v>
      </c>
      <c r="C332" s="36" t="s">
        <v>784</v>
      </c>
      <c r="D332" s="36">
        <v>45</v>
      </c>
      <c r="E332" s="36" t="s">
        <v>1227</v>
      </c>
      <c r="F332" s="36">
        <v>1</v>
      </c>
      <c r="G332" s="43" t="s">
        <v>1220</v>
      </c>
      <c r="H332" s="37"/>
    </row>
    <row r="333" spans="1:8" ht="12.75">
      <c r="A333" s="44" t="s">
        <v>12</v>
      </c>
      <c r="B333" s="45" t="s">
        <v>1228</v>
      </c>
      <c r="C333" s="47" t="s">
        <v>111</v>
      </c>
      <c r="D333" s="45">
        <v>60</v>
      </c>
      <c r="E333" s="45" t="s">
        <v>1074</v>
      </c>
      <c r="F333" s="36">
        <v>1</v>
      </c>
      <c r="G333" s="43" t="s">
        <v>1220</v>
      </c>
      <c r="H333" s="37"/>
    </row>
    <row r="334" spans="1:8" ht="12.75">
      <c r="A334" s="35" t="s">
        <v>12</v>
      </c>
      <c r="B334" s="36" t="s">
        <v>1229</v>
      </c>
      <c r="C334" s="38" t="s">
        <v>111</v>
      </c>
      <c r="D334" s="36">
        <v>41</v>
      </c>
      <c r="E334" s="36" t="s">
        <v>356</v>
      </c>
      <c r="F334" s="36">
        <v>1</v>
      </c>
      <c r="G334" s="43" t="s">
        <v>1220</v>
      </c>
      <c r="H334" s="37"/>
    </row>
    <row r="335" spans="1:8" ht="12.75">
      <c r="A335" s="35" t="s">
        <v>12</v>
      </c>
      <c r="B335" s="36" t="s">
        <v>1230</v>
      </c>
      <c r="C335" s="36" t="s">
        <v>111</v>
      </c>
      <c r="D335" s="36">
        <v>64</v>
      </c>
      <c r="E335" s="36" t="s">
        <v>1231</v>
      </c>
      <c r="F335" s="36">
        <v>3</v>
      </c>
      <c r="G335" s="43" t="s">
        <v>1220</v>
      </c>
      <c r="H335" s="37"/>
    </row>
    <row r="336" spans="1:8" ht="12.75">
      <c r="A336" s="35" t="s">
        <v>12</v>
      </c>
      <c r="B336" s="45" t="s">
        <v>1232</v>
      </c>
      <c r="C336" s="36" t="s">
        <v>159</v>
      </c>
      <c r="D336" s="45">
        <v>37</v>
      </c>
      <c r="E336" s="45" t="s">
        <v>1233</v>
      </c>
      <c r="F336" s="45">
        <v>2</v>
      </c>
      <c r="G336" s="43" t="s">
        <v>1234</v>
      </c>
      <c r="H336" s="37"/>
    </row>
    <row r="337" spans="1:8" ht="12.75">
      <c r="A337" s="35" t="s">
        <v>12</v>
      </c>
      <c r="B337" s="36" t="s">
        <v>1235</v>
      </c>
      <c r="C337" s="36" t="s">
        <v>82</v>
      </c>
      <c r="D337" s="36">
        <v>155</v>
      </c>
      <c r="E337" s="36" t="s">
        <v>1061</v>
      </c>
      <c r="F337" s="36">
        <v>1</v>
      </c>
      <c r="G337" s="43" t="s">
        <v>1234</v>
      </c>
      <c r="H337" s="48"/>
    </row>
    <row r="338" spans="1:8" ht="12.75">
      <c r="A338" s="35" t="s">
        <v>12</v>
      </c>
      <c r="B338" s="36" t="s">
        <v>1236</v>
      </c>
      <c r="C338" s="36" t="s">
        <v>271</v>
      </c>
      <c r="D338" s="36">
        <v>126</v>
      </c>
      <c r="E338" s="36" t="s">
        <v>1097</v>
      </c>
      <c r="F338" s="36">
        <v>1</v>
      </c>
      <c r="G338" s="43" t="s">
        <v>1234</v>
      </c>
      <c r="H338" s="48"/>
    </row>
    <row r="339" spans="1:8" ht="12.75">
      <c r="A339" s="44" t="s">
        <v>12</v>
      </c>
      <c r="B339" s="36" t="s">
        <v>1237</v>
      </c>
      <c r="C339" s="36" t="s">
        <v>66</v>
      </c>
      <c r="D339" s="36">
        <v>76</v>
      </c>
      <c r="E339" s="36" t="s">
        <v>356</v>
      </c>
      <c r="F339" s="36">
        <v>1</v>
      </c>
      <c r="G339" s="43" t="s">
        <v>1234</v>
      </c>
      <c r="H339" s="49">
        <v>40477</v>
      </c>
    </row>
    <row r="340" spans="1:8" ht="12.75">
      <c r="A340" s="44" t="s">
        <v>12</v>
      </c>
      <c r="B340" s="36" t="s">
        <v>1238</v>
      </c>
      <c r="C340" s="36" t="s">
        <v>412</v>
      </c>
      <c r="D340" s="36">
        <v>2</v>
      </c>
      <c r="E340" s="36" t="s">
        <v>1239</v>
      </c>
      <c r="F340" s="36">
        <v>2</v>
      </c>
      <c r="G340" s="43" t="s">
        <v>1234</v>
      </c>
      <c r="H340" s="49">
        <v>40115</v>
      </c>
    </row>
    <row r="341" spans="1:8" ht="12.75">
      <c r="A341" s="35" t="s">
        <v>1060</v>
      </c>
      <c r="B341" s="36" t="s">
        <v>1240</v>
      </c>
      <c r="C341" s="36" t="s">
        <v>294</v>
      </c>
      <c r="D341" s="36">
        <v>28</v>
      </c>
      <c r="E341" s="36" t="s">
        <v>430</v>
      </c>
      <c r="F341" s="36">
        <v>3</v>
      </c>
      <c r="G341" s="43" t="s">
        <v>1241</v>
      </c>
      <c r="H341" s="37"/>
    </row>
    <row r="342" spans="1:8" ht="12.75">
      <c r="A342" s="35" t="s">
        <v>12</v>
      </c>
      <c r="B342" s="36" t="s">
        <v>1182</v>
      </c>
      <c r="C342" s="36" t="s">
        <v>1183</v>
      </c>
      <c r="D342" s="36">
        <v>6</v>
      </c>
      <c r="E342" s="36" t="s">
        <v>1112</v>
      </c>
      <c r="F342" s="36">
        <v>1</v>
      </c>
      <c r="G342" s="43" t="s">
        <v>1241</v>
      </c>
      <c r="H342" s="37"/>
    </row>
    <row r="343" spans="1:8" ht="12.75">
      <c r="A343" s="35" t="s">
        <v>12</v>
      </c>
      <c r="B343" s="36" t="s">
        <v>1119</v>
      </c>
      <c r="C343" s="36" t="s">
        <v>82</v>
      </c>
      <c r="D343" s="36">
        <v>427</v>
      </c>
      <c r="E343" s="36" t="s">
        <v>366</v>
      </c>
      <c r="F343" s="36">
        <v>2</v>
      </c>
      <c r="G343" s="43" t="s">
        <v>1241</v>
      </c>
      <c r="H343" s="37"/>
    </row>
    <row r="344" spans="1:8" ht="12.75">
      <c r="A344" s="35" t="s">
        <v>12</v>
      </c>
      <c r="B344" s="36" t="s">
        <v>1242</v>
      </c>
      <c r="C344" s="36" t="s">
        <v>82</v>
      </c>
      <c r="D344" s="36">
        <v>435</v>
      </c>
      <c r="E344" s="36" t="s">
        <v>1120</v>
      </c>
      <c r="F344" s="36">
        <v>1</v>
      </c>
      <c r="G344" s="43" t="s">
        <v>1241</v>
      </c>
      <c r="H344" s="37"/>
    </row>
    <row r="345" spans="1:8" ht="12.75">
      <c r="A345" s="35" t="s">
        <v>12</v>
      </c>
      <c r="B345" s="36" t="s">
        <v>1243</v>
      </c>
      <c r="C345" s="36" t="s">
        <v>82</v>
      </c>
      <c r="D345" s="36">
        <v>437</v>
      </c>
      <c r="E345" s="36" t="s">
        <v>356</v>
      </c>
      <c r="F345" s="36">
        <v>1</v>
      </c>
      <c r="G345" s="43" t="s">
        <v>1241</v>
      </c>
      <c r="H345" s="37"/>
    </row>
    <row r="346" spans="1:8" ht="12.75">
      <c r="A346" s="44" t="s">
        <v>12</v>
      </c>
      <c r="B346" s="45" t="s">
        <v>1244</v>
      </c>
      <c r="C346" s="36" t="s">
        <v>82</v>
      </c>
      <c r="D346" s="45">
        <v>415</v>
      </c>
      <c r="E346" s="45" t="s">
        <v>1245</v>
      </c>
      <c r="F346" s="36">
        <v>1</v>
      </c>
      <c r="G346" s="43" t="s">
        <v>1241</v>
      </c>
      <c r="H346" s="49">
        <v>39589</v>
      </c>
    </row>
    <row r="347" spans="1:8" ht="12.75">
      <c r="A347" s="35" t="s">
        <v>12</v>
      </c>
      <c r="B347" s="36" t="s">
        <v>1246</v>
      </c>
      <c r="C347" s="36" t="s">
        <v>126</v>
      </c>
      <c r="D347" s="36">
        <v>23</v>
      </c>
      <c r="E347" s="36" t="s">
        <v>347</v>
      </c>
      <c r="F347" s="36">
        <v>7</v>
      </c>
      <c r="G347" s="43" t="s">
        <v>1247</v>
      </c>
      <c r="H347" s="49">
        <v>40134</v>
      </c>
    </row>
    <row r="348" spans="1:8" ht="12.75">
      <c r="A348" s="35" t="s">
        <v>12</v>
      </c>
      <c r="B348" s="36" t="s">
        <v>1248</v>
      </c>
      <c r="C348" s="36" t="s">
        <v>45</v>
      </c>
      <c r="D348" s="36">
        <v>43</v>
      </c>
      <c r="E348" s="36" t="s">
        <v>1112</v>
      </c>
      <c r="F348" s="36">
        <v>1</v>
      </c>
      <c r="G348" s="43" t="s">
        <v>1247</v>
      </c>
      <c r="H348" s="49">
        <v>39955</v>
      </c>
    </row>
    <row r="349" spans="1:8" ht="12.75">
      <c r="A349" s="35" t="s">
        <v>12</v>
      </c>
      <c r="B349" s="36" t="s">
        <v>1249</v>
      </c>
      <c r="C349" s="36" t="s">
        <v>89</v>
      </c>
      <c r="D349" s="36">
        <v>37</v>
      </c>
      <c r="E349" s="36" t="s">
        <v>1112</v>
      </c>
      <c r="F349" s="36">
        <v>1</v>
      </c>
      <c r="G349" s="43" t="s">
        <v>1247</v>
      </c>
      <c r="H349" s="49">
        <v>40204</v>
      </c>
    </row>
    <row r="350" spans="1:8" ht="12.75">
      <c r="A350" s="35" t="s">
        <v>12</v>
      </c>
      <c r="B350" s="36" t="s">
        <v>1250</v>
      </c>
      <c r="C350" s="36" t="s">
        <v>57</v>
      </c>
      <c r="D350" s="36">
        <v>37</v>
      </c>
      <c r="E350" s="36" t="s">
        <v>356</v>
      </c>
      <c r="F350" s="36">
        <v>1</v>
      </c>
      <c r="G350" s="43" t="s">
        <v>1247</v>
      </c>
      <c r="H350" s="49">
        <v>39800</v>
      </c>
    </row>
    <row r="351" spans="1:8" ht="12.75">
      <c r="A351" s="35" t="s">
        <v>12</v>
      </c>
      <c r="B351" s="45" t="s">
        <v>1251</v>
      </c>
      <c r="C351" s="36" t="s">
        <v>444</v>
      </c>
      <c r="D351" s="45">
        <v>24</v>
      </c>
      <c r="E351" s="45" t="s">
        <v>1074</v>
      </c>
      <c r="F351" s="36">
        <v>1</v>
      </c>
      <c r="G351" s="43" t="s">
        <v>1247</v>
      </c>
      <c r="H351" s="49">
        <v>39309</v>
      </c>
    </row>
    <row r="352" spans="1:8" ht="12.75">
      <c r="A352" s="35" t="s">
        <v>12</v>
      </c>
      <c r="B352" s="45" t="s">
        <v>1252</v>
      </c>
      <c r="C352" s="45" t="s">
        <v>82</v>
      </c>
      <c r="D352" s="45">
        <v>441</v>
      </c>
      <c r="E352" s="45" t="s">
        <v>356</v>
      </c>
      <c r="F352" s="36">
        <v>1</v>
      </c>
      <c r="G352" s="43" t="s">
        <v>1247</v>
      </c>
      <c r="H352" s="50">
        <v>39044</v>
      </c>
    </row>
    <row r="353" spans="1:8" ht="12.75">
      <c r="A353" s="44" t="s">
        <v>12</v>
      </c>
      <c r="B353" s="36" t="s">
        <v>1253</v>
      </c>
      <c r="C353" s="36" t="s">
        <v>345</v>
      </c>
      <c r="D353" s="36">
        <v>70</v>
      </c>
      <c r="E353" s="36" t="s">
        <v>512</v>
      </c>
      <c r="F353" s="36">
        <v>4</v>
      </c>
      <c r="G353" s="43" t="s">
        <v>1254</v>
      </c>
      <c r="H353" s="49">
        <v>40388</v>
      </c>
    </row>
    <row r="354" spans="1:8" ht="12.75">
      <c r="A354" s="44" t="s">
        <v>1060</v>
      </c>
      <c r="B354" s="36" t="s">
        <v>1255</v>
      </c>
      <c r="C354" s="36" t="s">
        <v>1256</v>
      </c>
      <c r="D354" s="36" t="s">
        <v>1257</v>
      </c>
      <c r="E354" s="36" t="s">
        <v>1258</v>
      </c>
      <c r="F354" s="36">
        <v>7</v>
      </c>
      <c r="G354" s="43" t="s">
        <v>1254</v>
      </c>
      <c r="H354" s="49">
        <v>40158</v>
      </c>
    </row>
    <row r="355" spans="1:8" ht="12.75">
      <c r="A355" s="44" t="s">
        <v>12</v>
      </c>
      <c r="B355" s="45" t="s">
        <v>1259</v>
      </c>
      <c r="C355" s="36" t="s">
        <v>271</v>
      </c>
      <c r="D355" s="45">
        <v>22</v>
      </c>
      <c r="E355" s="45" t="s">
        <v>356</v>
      </c>
      <c r="F355" s="45">
        <v>1</v>
      </c>
      <c r="G355" s="43" t="s">
        <v>1260</v>
      </c>
      <c r="H355" s="49">
        <v>39640</v>
      </c>
    </row>
    <row r="356" spans="1:8" ht="12.75">
      <c r="A356" s="44" t="s">
        <v>12</v>
      </c>
      <c r="B356" s="36" t="s">
        <v>1261</v>
      </c>
      <c r="C356" s="36" t="s">
        <v>176</v>
      </c>
      <c r="D356" s="36">
        <v>27</v>
      </c>
      <c r="E356" s="36" t="s">
        <v>417</v>
      </c>
      <c r="F356" s="36">
        <v>2</v>
      </c>
      <c r="G356" s="43" t="s">
        <v>1260</v>
      </c>
      <c r="H356" s="49">
        <v>39967</v>
      </c>
    </row>
    <row r="357" spans="1:8" ht="12.75">
      <c r="A357" s="44" t="s">
        <v>12</v>
      </c>
      <c r="B357" s="45" t="s">
        <v>1262</v>
      </c>
      <c r="C357" s="36" t="s">
        <v>147</v>
      </c>
      <c r="D357" s="45" t="s">
        <v>1263</v>
      </c>
      <c r="E357" s="45" t="s">
        <v>356</v>
      </c>
      <c r="F357" s="45">
        <v>1</v>
      </c>
      <c r="G357" s="43" t="s">
        <v>1260</v>
      </c>
      <c r="H357" s="49">
        <v>39667</v>
      </c>
    </row>
    <row r="358" spans="1:8" ht="12.75">
      <c r="A358" s="44" t="s">
        <v>12</v>
      </c>
      <c r="B358" s="45" t="s">
        <v>1264</v>
      </c>
      <c r="C358" s="36" t="s">
        <v>31</v>
      </c>
      <c r="D358" s="45">
        <v>36</v>
      </c>
      <c r="E358" s="45" t="s">
        <v>1097</v>
      </c>
      <c r="F358" s="45">
        <v>1</v>
      </c>
      <c r="G358" s="43" t="s">
        <v>1265</v>
      </c>
      <c r="H358" s="49">
        <v>39661</v>
      </c>
    </row>
    <row r="359" spans="1:8" ht="12.75">
      <c r="A359" s="44" t="s">
        <v>1266</v>
      </c>
      <c r="B359" s="45" t="s">
        <v>1267</v>
      </c>
      <c r="C359" s="36" t="s">
        <v>66</v>
      </c>
      <c r="D359" s="45">
        <v>37</v>
      </c>
      <c r="E359" s="45" t="s">
        <v>1128</v>
      </c>
      <c r="F359" s="45">
        <v>1</v>
      </c>
      <c r="G359" s="43" t="s">
        <v>1265</v>
      </c>
      <c r="H359" s="49">
        <v>39620</v>
      </c>
    </row>
    <row r="360" spans="1:8" ht="12.75">
      <c r="A360" s="44" t="s">
        <v>12</v>
      </c>
      <c r="B360" s="36" t="s">
        <v>1268</v>
      </c>
      <c r="C360" s="36" t="s">
        <v>222</v>
      </c>
      <c r="D360" s="36">
        <v>16</v>
      </c>
      <c r="E360" s="36" t="s">
        <v>371</v>
      </c>
      <c r="F360" s="45">
        <v>1</v>
      </c>
      <c r="G360" s="43" t="s">
        <v>1265</v>
      </c>
      <c r="H360" s="49">
        <v>40361</v>
      </c>
    </row>
    <row r="361" spans="1:8" ht="12.75">
      <c r="A361" s="44" t="s">
        <v>12</v>
      </c>
      <c r="B361" s="36" t="s">
        <v>1269</v>
      </c>
      <c r="C361" s="36" t="s">
        <v>1223</v>
      </c>
      <c r="D361" s="36" t="s">
        <v>1270</v>
      </c>
      <c r="E361" s="36" t="s">
        <v>1120</v>
      </c>
      <c r="F361" s="45">
        <v>1</v>
      </c>
      <c r="G361" s="43" t="s">
        <v>1265</v>
      </c>
      <c r="H361" s="49">
        <v>40490</v>
      </c>
    </row>
    <row r="362" spans="1:8" ht="12.75">
      <c r="A362" s="44" t="s">
        <v>12</v>
      </c>
      <c r="B362" s="36" t="s">
        <v>1271</v>
      </c>
      <c r="C362" s="36" t="s">
        <v>82</v>
      </c>
      <c r="D362" s="36">
        <v>233</v>
      </c>
      <c r="E362" s="36" t="s">
        <v>356</v>
      </c>
      <c r="F362" s="45">
        <v>1</v>
      </c>
      <c r="G362" s="43" t="s">
        <v>1265</v>
      </c>
      <c r="H362" s="49">
        <v>38497</v>
      </c>
    </row>
    <row r="363" spans="1:8" ht="12.75">
      <c r="A363" s="44" t="s">
        <v>12</v>
      </c>
      <c r="B363" s="36" t="s">
        <v>1272</v>
      </c>
      <c r="C363" s="36" t="s">
        <v>905</v>
      </c>
      <c r="D363" s="36">
        <v>59</v>
      </c>
      <c r="E363" s="36" t="s">
        <v>1273</v>
      </c>
      <c r="F363" s="36">
        <v>5</v>
      </c>
      <c r="G363" s="43" t="s">
        <v>1265</v>
      </c>
      <c r="H363" s="49">
        <v>40477</v>
      </c>
    </row>
    <row r="364" spans="1:8" ht="12.75">
      <c r="A364" s="44" t="s">
        <v>12</v>
      </c>
      <c r="B364" s="36" t="s">
        <v>1274</v>
      </c>
      <c r="C364" s="36" t="s">
        <v>991</v>
      </c>
      <c r="D364" s="36">
        <v>54</v>
      </c>
      <c r="E364" s="36" t="s">
        <v>1128</v>
      </c>
      <c r="F364" s="36">
        <v>1</v>
      </c>
      <c r="G364" s="43" t="s">
        <v>1265</v>
      </c>
      <c r="H364" s="49">
        <v>40017</v>
      </c>
    </row>
    <row r="365" spans="1:8" ht="12.75">
      <c r="A365" s="44" t="s">
        <v>12</v>
      </c>
      <c r="B365" s="36" t="s">
        <v>1275</v>
      </c>
      <c r="C365" s="36" t="s">
        <v>159</v>
      </c>
      <c r="D365" s="36">
        <v>124</v>
      </c>
      <c r="E365" s="36" t="s">
        <v>361</v>
      </c>
      <c r="F365" s="36">
        <v>2</v>
      </c>
      <c r="G365" s="43" t="s">
        <v>1276</v>
      </c>
      <c r="H365" s="49">
        <v>40288</v>
      </c>
    </row>
    <row r="366" spans="1:8" ht="12.75">
      <c r="A366" s="44" t="s">
        <v>12</v>
      </c>
      <c r="B366" s="36" t="s">
        <v>1277</v>
      </c>
      <c r="C366" s="36" t="s">
        <v>129</v>
      </c>
      <c r="D366" s="36">
        <v>146</v>
      </c>
      <c r="E366" s="36" t="s">
        <v>1061</v>
      </c>
      <c r="F366" s="36">
        <v>1</v>
      </c>
      <c r="G366" s="43" t="s">
        <v>1276</v>
      </c>
      <c r="H366" s="49">
        <v>40204</v>
      </c>
    </row>
    <row r="367" spans="1:8" ht="12.75">
      <c r="A367" s="44" t="s">
        <v>12</v>
      </c>
      <c r="B367" s="36" t="s">
        <v>1278</v>
      </c>
      <c r="C367" s="36" t="s">
        <v>458</v>
      </c>
      <c r="D367" s="36">
        <v>49</v>
      </c>
      <c r="E367" s="36" t="s">
        <v>542</v>
      </c>
      <c r="F367" s="36">
        <v>2</v>
      </c>
      <c r="G367" s="43" t="s">
        <v>1276</v>
      </c>
      <c r="H367" s="49">
        <v>40253</v>
      </c>
    </row>
    <row r="368" spans="1:8" ht="12.75">
      <c r="A368" s="44" t="s">
        <v>624</v>
      </c>
      <c r="B368" s="36" t="s">
        <v>1279</v>
      </c>
      <c r="C368" s="36" t="s">
        <v>82</v>
      </c>
      <c r="D368" s="36">
        <v>5</v>
      </c>
      <c r="E368" s="36" t="s">
        <v>366</v>
      </c>
      <c r="F368" s="36">
        <v>2</v>
      </c>
      <c r="G368" s="43" t="s">
        <v>1280</v>
      </c>
      <c r="H368" s="49">
        <v>40143</v>
      </c>
    </row>
    <row r="369" spans="1:8" ht="12.75">
      <c r="A369" s="44" t="s">
        <v>12</v>
      </c>
      <c r="B369" s="45" t="s">
        <v>1037</v>
      </c>
      <c r="C369" s="36" t="s">
        <v>82</v>
      </c>
      <c r="D369" s="45">
        <v>5</v>
      </c>
      <c r="E369" s="45" t="s">
        <v>1281</v>
      </c>
      <c r="F369" s="36">
        <v>2</v>
      </c>
      <c r="G369" s="43" t="s">
        <v>1280</v>
      </c>
      <c r="H369" s="49">
        <v>39325</v>
      </c>
    </row>
    <row r="370" spans="1:8" ht="12.75">
      <c r="A370" s="44" t="s">
        <v>624</v>
      </c>
      <c r="B370" s="36" t="s">
        <v>1279</v>
      </c>
      <c r="C370" s="36" t="s">
        <v>82</v>
      </c>
      <c r="D370" s="36">
        <v>7</v>
      </c>
      <c r="E370" s="36" t="s">
        <v>1282</v>
      </c>
      <c r="F370" s="36">
        <v>3</v>
      </c>
      <c r="G370" s="43" t="s">
        <v>1280</v>
      </c>
      <c r="H370" s="49">
        <v>40143</v>
      </c>
    </row>
    <row r="371" spans="1:8" ht="12.75">
      <c r="A371" s="44" t="s">
        <v>624</v>
      </c>
      <c r="B371" s="36" t="s">
        <v>1279</v>
      </c>
      <c r="C371" s="36" t="s">
        <v>82</v>
      </c>
      <c r="D371" s="36">
        <v>9</v>
      </c>
      <c r="E371" s="36" t="s">
        <v>1120</v>
      </c>
      <c r="F371" s="36">
        <v>1</v>
      </c>
      <c r="G371" s="43" t="s">
        <v>1280</v>
      </c>
      <c r="H371" s="49">
        <v>40143</v>
      </c>
    </row>
    <row r="372" spans="1:8" ht="12.75">
      <c r="A372" s="44" t="s">
        <v>12</v>
      </c>
      <c r="B372" s="45" t="s">
        <v>1283</v>
      </c>
      <c r="C372" s="36" t="s">
        <v>159</v>
      </c>
      <c r="D372" s="45">
        <v>245</v>
      </c>
      <c r="E372" s="45" t="s">
        <v>1120</v>
      </c>
      <c r="F372" s="36">
        <v>1</v>
      </c>
      <c r="G372" s="43" t="s">
        <v>1284</v>
      </c>
      <c r="H372" s="49">
        <v>39574</v>
      </c>
    </row>
    <row r="373" spans="1:8" ht="12.75">
      <c r="A373" s="44" t="s">
        <v>12</v>
      </c>
      <c r="B373" s="45" t="s">
        <v>1285</v>
      </c>
      <c r="C373" s="36" t="s">
        <v>147</v>
      </c>
      <c r="D373" s="51">
        <v>9</v>
      </c>
      <c r="E373" s="45" t="s">
        <v>1061</v>
      </c>
      <c r="F373" s="36">
        <v>1</v>
      </c>
      <c r="G373" s="43" t="s">
        <v>1286</v>
      </c>
      <c r="H373" s="49">
        <v>39708</v>
      </c>
    </row>
    <row r="374" spans="1:8" ht="12.75">
      <c r="A374" s="44" t="s">
        <v>1060</v>
      </c>
      <c r="B374" s="36" t="s">
        <v>1287</v>
      </c>
      <c r="C374" s="36" t="s">
        <v>271</v>
      </c>
      <c r="D374" s="36">
        <v>29</v>
      </c>
      <c r="E374" s="36" t="s">
        <v>1074</v>
      </c>
      <c r="F374" s="36">
        <v>1</v>
      </c>
      <c r="G374" s="43" t="s">
        <v>1286</v>
      </c>
      <c r="H374" s="49">
        <v>40604</v>
      </c>
    </row>
    <row r="375" spans="1:8" ht="12.75">
      <c r="A375" s="44" t="s">
        <v>12</v>
      </c>
      <c r="B375" s="36" t="s">
        <v>1288</v>
      </c>
      <c r="C375" s="36" t="s">
        <v>1289</v>
      </c>
      <c r="D375" s="36" t="s">
        <v>1290</v>
      </c>
      <c r="E375" s="36" t="s">
        <v>1291</v>
      </c>
      <c r="F375" s="36">
        <v>9</v>
      </c>
      <c r="G375" s="43" t="s">
        <v>1286</v>
      </c>
      <c r="H375" s="49">
        <v>40274</v>
      </c>
    </row>
    <row r="376" spans="1:8" ht="12.75">
      <c r="A376" s="44" t="s">
        <v>12</v>
      </c>
      <c r="B376" s="36" t="s">
        <v>1292</v>
      </c>
      <c r="C376" s="36" t="s">
        <v>159</v>
      </c>
      <c r="D376" s="36">
        <v>79</v>
      </c>
      <c r="E376" s="36" t="s">
        <v>1293</v>
      </c>
      <c r="F376" s="36">
        <v>2</v>
      </c>
      <c r="G376" s="36" t="s">
        <v>1294</v>
      </c>
      <c r="H376" s="49">
        <v>40056</v>
      </c>
    </row>
    <row r="377" spans="1:8" ht="12.75">
      <c r="A377" s="44" t="s">
        <v>12</v>
      </c>
      <c r="B377" s="36" t="s">
        <v>1253</v>
      </c>
      <c r="C377" s="36" t="s">
        <v>345</v>
      </c>
      <c r="D377" s="36">
        <v>70</v>
      </c>
      <c r="E377" s="36" t="s">
        <v>1061</v>
      </c>
      <c r="F377" s="36">
        <v>1</v>
      </c>
      <c r="G377" s="43" t="s">
        <v>1286</v>
      </c>
      <c r="H377" s="49">
        <v>39946</v>
      </c>
    </row>
    <row r="378" spans="1:8" ht="12.75">
      <c r="A378" s="44" t="s">
        <v>1060</v>
      </c>
      <c r="B378" s="36" t="s">
        <v>1295</v>
      </c>
      <c r="C378" s="36" t="s">
        <v>89</v>
      </c>
      <c r="D378" s="36">
        <v>103</v>
      </c>
      <c r="E378" s="36" t="s">
        <v>1112</v>
      </c>
      <c r="F378" s="36">
        <v>1</v>
      </c>
      <c r="G378" s="43" t="s">
        <v>1286</v>
      </c>
      <c r="H378" s="49">
        <v>40606</v>
      </c>
    </row>
    <row r="379" spans="1:8" ht="12.75">
      <c r="A379" s="44" t="s">
        <v>12</v>
      </c>
      <c r="B379" s="36" t="s">
        <v>1296</v>
      </c>
      <c r="C379" s="36" t="s">
        <v>159</v>
      </c>
      <c r="D379" s="36">
        <v>178</v>
      </c>
      <c r="E379" s="36" t="s">
        <v>409</v>
      </c>
      <c r="F379" s="36">
        <v>2</v>
      </c>
      <c r="G379" s="43" t="s">
        <v>1297</v>
      </c>
      <c r="H379" s="49">
        <v>40022</v>
      </c>
    </row>
    <row r="380" spans="1:8" ht="12.75">
      <c r="A380" s="44" t="s">
        <v>1060</v>
      </c>
      <c r="B380" s="36" t="s">
        <v>1298</v>
      </c>
      <c r="C380" s="36" t="s">
        <v>991</v>
      </c>
      <c r="D380" s="36" t="s">
        <v>1299</v>
      </c>
      <c r="E380" s="36" t="s">
        <v>1300</v>
      </c>
      <c r="F380" s="36">
        <v>3</v>
      </c>
      <c r="G380" s="36" t="s">
        <v>1301</v>
      </c>
      <c r="H380" s="49">
        <v>40365</v>
      </c>
    </row>
    <row r="381" spans="1:8" ht="12.75">
      <c r="A381" s="44" t="s">
        <v>12</v>
      </c>
      <c r="B381" s="45" t="s">
        <v>1302</v>
      </c>
      <c r="C381" s="36" t="s">
        <v>534</v>
      </c>
      <c r="D381" s="45">
        <v>22</v>
      </c>
      <c r="E381" s="45" t="s">
        <v>1161</v>
      </c>
      <c r="F381" s="45">
        <v>1</v>
      </c>
      <c r="G381" s="36" t="s">
        <v>1303</v>
      </c>
      <c r="H381" s="49">
        <v>39636</v>
      </c>
    </row>
    <row r="382" spans="1:8" ht="12.75">
      <c r="A382" s="44" t="s">
        <v>12</v>
      </c>
      <c r="B382" s="36" t="s">
        <v>1304</v>
      </c>
      <c r="C382" s="38" t="s">
        <v>111</v>
      </c>
      <c r="D382" s="38" t="s">
        <v>1305</v>
      </c>
      <c r="E382" s="36" t="s">
        <v>1097</v>
      </c>
      <c r="F382" s="45">
        <v>1</v>
      </c>
      <c r="G382" s="36" t="s">
        <v>1303</v>
      </c>
      <c r="H382" s="49">
        <v>40158</v>
      </c>
    </row>
    <row r="383" spans="1:8" ht="12.75">
      <c r="A383" s="35" t="s">
        <v>12</v>
      </c>
      <c r="B383" s="36" t="s">
        <v>1306</v>
      </c>
      <c r="C383" s="36" t="s">
        <v>1307</v>
      </c>
      <c r="D383" s="36">
        <v>37</v>
      </c>
      <c r="E383" s="36" t="s">
        <v>1112</v>
      </c>
      <c r="F383" s="45">
        <v>1</v>
      </c>
      <c r="G383" s="36" t="s">
        <v>1303</v>
      </c>
      <c r="H383" s="50">
        <v>38924</v>
      </c>
    </row>
    <row r="384" spans="1:8" ht="12.75">
      <c r="A384" s="44" t="s">
        <v>12</v>
      </c>
      <c r="B384" s="36" t="s">
        <v>1308</v>
      </c>
      <c r="C384" s="36" t="s">
        <v>82</v>
      </c>
      <c r="D384" s="36">
        <v>353</v>
      </c>
      <c r="E384" s="36" t="s">
        <v>1309</v>
      </c>
      <c r="F384" s="36">
        <v>4</v>
      </c>
      <c r="G384" s="36" t="s">
        <v>1310</v>
      </c>
      <c r="H384" s="49">
        <v>39727</v>
      </c>
    </row>
    <row r="385" spans="1:8" ht="12.75">
      <c r="A385" s="44" t="s">
        <v>12</v>
      </c>
      <c r="B385" s="45" t="s">
        <v>1311</v>
      </c>
      <c r="C385" s="36" t="s">
        <v>159</v>
      </c>
      <c r="D385" s="45">
        <v>261</v>
      </c>
      <c r="E385" s="45" t="s">
        <v>485</v>
      </c>
      <c r="F385" s="45">
        <v>2</v>
      </c>
      <c r="G385" s="36" t="s">
        <v>1312</v>
      </c>
      <c r="H385" s="49">
        <v>39440</v>
      </c>
    </row>
    <row r="386" spans="1:8" ht="12.75">
      <c r="A386" s="44" t="s">
        <v>12</v>
      </c>
      <c r="B386" s="36" t="s">
        <v>882</v>
      </c>
      <c r="C386" s="36" t="s">
        <v>159</v>
      </c>
      <c r="D386" s="36">
        <v>247</v>
      </c>
      <c r="E386" s="36" t="s">
        <v>1313</v>
      </c>
      <c r="F386" s="36">
        <v>3</v>
      </c>
      <c r="G386" s="36" t="s">
        <v>1312</v>
      </c>
      <c r="H386" s="49">
        <v>40022</v>
      </c>
    </row>
    <row r="387" spans="1:8" ht="12.75">
      <c r="A387" s="44" t="s">
        <v>12</v>
      </c>
      <c r="B387" s="45" t="s">
        <v>1314</v>
      </c>
      <c r="C387" s="36" t="s">
        <v>586</v>
      </c>
      <c r="D387" s="45">
        <v>47</v>
      </c>
      <c r="E387" s="45" t="s">
        <v>1112</v>
      </c>
      <c r="F387" s="45">
        <v>1</v>
      </c>
      <c r="G387" s="36" t="s">
        <v>1312</v>
      </c>
      <c r="H387" s="49">
        <v>39440</v>
      </c>
    </row>
    <row r="388" spans="1:8" ht="12.75">
      <c r="A388" s="44" t="s">
        <v>1060</v>
      </c>
      <c r="B388" s="36" t="s">
        <v>1315</v>
      </c>
      <c r="C388" s="36" t="s">
        <v>198</v>
      </c>
      <c r="D388" s="36" t="s">
        <v>1316</v>
      </c>
      <c r="E388" s="36" t="s">
        <v>1317</v>
      </c>
      <c r="F388" s="36">
        <v>3</v>
      </c>
      <c r="G388" s="36" t="s">
        <v>1312</v>
      </c>
      <c r="H388" s="49">
        <v>40316</v>
      </c>
    </row>
    <row r="389" spans="1:8" ht="12.75">
      <c r="A389" s="44" t="s">
        <v>12</v>
      </c>
      <c r="B389" s="36" t="s">
        <v>1318</v>
      </c>
      <c r="C389" s="36" t="s">
        <v>19</v>
      </c>
      <c r="D389" s="36">
        <v>65</v>
      </c>
      <c r="E389" s="36" t="s">
        <v>1161</v>
      </c>
      <c r="F389" s="36">
        <v>1</v>
      </c>
      <c r="G389" s="36" t="s">
        <v>1312</v>
      </c>
      <c r="H389" s="49">
        <v>40800</v>
      </c>
    </row>
    <row r="390" spans="1:8" ht="12.75">
      <c r="A390" s="44" t="s">
        <v>12</v>
      </c>
      <c r="B390" s="45" t="s">
        <v>1319</v>
      </c>
      <c r="C390" s="36" t="s">
        <v>89</v>
      </c>
      <c r="D390" s="45">
        <v>39</v>
      </c>
      <c r="E390" s="45" t="s">
        <v>356</v>
      </c>
      <c r="F390" s="45">
        <v>1</v>
      </c>
      <c r="G390" s="36" t="s">
        <v>1312</v>
      </c>
      <c r="H390" s="49">
        <v>39223</v>
      </c>
    </row>
    <row r="391" spans="1:8" ht="12.75">
      <c r="A391" s="52" t="s">
        <v>12</v>
      </c>
      <c r="B391" s="53" t="s">
        <v>1320</v>
      </c>
      <c r="C391" s="53" t="s">
        <v>1321</v>
      </c>
      <c r="D391" s="53" t="s">
        <v>1322</v>
      </c>
      <c r="E391" s="53" t="s">
        <v>1323</v>
      </c>
      <c r="F391" s="53">
        <v>1</v>
      </c>
      <c r="G391" s="36" t="s">
        <v>1324</v>
      </c>
      <c r="H391" s="54">
        <v>39051</v>
      </c>
    </row>
    <row r="392" spans="1:8" ht="12.75">
      <c r="A392" s="55" t="s">
        <v>12</v>
      </c>
      <c r="B392" s="56" t="s">
        <v>1325</v>
      </c>
      <c r="C392" s="56" t="s">
        <v>1326</v>
      </c>
      <c r="D392" s="57" t="s">
        <v>1327</v>
      </c>
      <c r="E392" s="56" t="s">
        <v>1328</v>
      </c>
      <c r="F392" s="56">
        <v>12</v>
      </c>
      <c r="G392" s="36" t="s">
        <v>1329</v>
      </c>
      <c r="H392" s="58">
        <v>38068</v>
      </c>
    </row>
    <row r="393" spans="1:8" ht="12.75">
      <c r="A393" s="44" t="s">
        <v>1060</v>
      </c>
      <c r="B393" s="36" t="s">
        <v>1330</v>
      </c>
      <c r="C393" s="36" t="s">
        <v>1326</v>
      </c>
      <c r="D393" s="36">
        <v>13</v>
      </c>
      <c r="E393" s="36" t="s">
        <v>1128</v>
      </c>
      <c r="F393" s="36">
        <v>1</v>
      </c>
      <c r="G393" s="36" t="s">
        <v>1329</v>
      </c>
      <c r="H393" s="49">
        <v>40388</v>
      </c>
    </row>
    <row r="394" spans="1:8" ht="12.75">
      <c r="A394" s="44" t="s">
        <v>12</v>
      </c>
      <c r="B394" s="36" t="s">
        <v>1331</v>
      </c>
      <c r="C394" s="36" t="s">
        <v>1326</v>
      </c>
      <c r="D394" s="36">
        <v>7</v>
      </c>
      <c r="E394" s="36" t="s">
        <v>1128</v>
      </c>
      <c r="F394" s="36">
        <v>1</v>
      </c>
      <c r="G394" s="36" t="s">
        <v>1329</v>
      </c>
      <c r="H394" s="49">
        <v>39870</v>
      </c>
    </row>
    <row r="395" spans="1:8" ht="12.75">
      <c r="A395" s="44" t="s">
        <v>12</v>
      </c>
      <c r="B395" s="36" t="s">
        <v>1332</v>
      </c>
      <c r="C395" s="36" t="s">
        <v>464</v>
      </c>
      <c r="D395" s="36">
        <v>5</v>
      </c>
      <c r="E395" s="36" t="s">
        <v>1333</v>
      </c>
      <c r="F395" s="36">
        <v>2</v>
      </c>
      <c r="G395" s="36" t="s">
        <v>1324</v>
      </c>
      <c r="H395" s="49">
        <v>40865</v>
      </c>
    </row>
    <row r="396" spans="1:8" ht="12.75">
      <c r="A396" s="44" t="s">
        <v>624</v>
      </c>
      <c r="B396" s="36" t="s">
        <v>518</v>
      </c>
      <c r="C396" s="36" t="s">
        <v>1334</v>
      </c>
      <c r="D396" s="36"/>
      <c r="E396" s="36" t="s">
        <v>1335</v>
      </c>
      <c r="G396" s="36" t="s">
        <v>1329</v>
      </c>
      <c r="H396" s="49">
        <v>40738</v>
      </c>
    </row>
    <row r="397" spans="1:8" ht="12.75">
      <c r="A397" s="44" t="s">
        <v>12</v>
      </c>
      <c r="B397" s="36" t="s">
        <v>619</v>
      </c>
      <c r="C397" s="36" t="s">
        <v>129</v>
      </c>
      <c r="D397" s="36" t="s">
        <v>1336</v>
      </c>
      <c r="E397" s="36" t="s">
        <v>799</v>
      </c>
      <c r="F397" s="36">
        <v>20</v>
      </c>
      <c r="G397" s="36" t="s">
        <v>1337</v>
      </c>
      <c r="H397" s="49">
        <v>39874</v>
      </c>
    </row>
    <row r="398" spans="1:8" ht="12.75">
      <c r="A398" s="44" t="s">
        <v>12</v>
      </c>
      <c r="B398" s="36" t="s">
        <v>1338</v>
      </c>
      <c r="C398" s="36" t="s">
        <v>27</v>
      </c>
      <c r="D398" s="36">
        <v>10</v>
      </c>
      <c r="E398" s="36" t="s">
        <v>877</v>
      </c>
      <c r="F398" s="36">
        <v>6</v>
      </c>
      <c r="G398" s="36" t="s">
        <v>1337</v>
      </c>
      <c r="H398" s="49">
        <v>40499</v>
      </c>
    </row>
    <row r="399" spans="1:8" ht="12.75">
      <c r="A399" s="44" t="s">
        <v>12</v>
      </c>
      <c r="B399" s="45" t="s">
        <v>1339</v>
      </c>
      <c r="C399" s="36" t="s">
        <v>470</v>
      </c>
      <c r="D399" s="45">
        <v>16</v>
      </c>
      <c r="E399" s="45" t="s">
        <v>485</v>
      </c>
      <c r="F399" s="36">
        <v>2</v>
      </c>
      <c r="G399" s="36" t="s">
        <v>1340</v>
      </c>
      <c r="H399" s="49">
        <v>39677</v>
      </c>
    </row>
    <row r="400" spans="1:8" ht="12.75">
      <c r="A400" s="44" t="s">
        <v>1060</v>
      </c>
      <c r="B400" s="36" t="s">
        <v>1341</v>
      </c>
      <c r="C400" s="36" t="s">
        <v>82</v>
      </c>
      <c r="D400" s="36">
        <v>199</v>
      </c>
      <c r="E400" s="36" t="s">
        <v>1342</v>
      </c>
      <c r="F400" s="36">
        <v>4</v>
      </c>
      <c r="G400" s="36" t="s">
        <v>1343</v>
      </c>
      <c r="H400" s="49">
        <v>39790</v>
      </c>
    </row>
    <row r="401" spans="1:8" ht="12.75">
      <c r="A401" s="44" t="s">
        <v>12</v>
      </c>
      <c r="B401" s="36" t="s">
        <v>1344</v>
      </c>
      <c r="C401" s="36" t="s">
        <v>731</v>
      </c>
      <c r="D401" s="36">
        <v>29</v>
      </c>
      <c r="E401" s="36" t="s">
        <v>1198</v>
      </c>
      <c r="F401" s="36">
        <v>1</v>
      </c>
      <c r="G401" s="36" t="s">
        <v>1340</v>
      </c>
      <c r="H401" s="49">
        <v>39773</v>
      </c>
    </row>
    <row r="402" spans="1:8" ht="12.75">
      <c r="A402" s="44" t="s">
        <v>12</v>
      </c>
      <c r="B402" s="36" t="s">
        <v>1345</v>
      </c>
      <c r="C402" s="36" t="s">
        <v>260</v>
      </c>
      <c r="D402" s="36">
        <v>117</v>
      </c>
      <c r="E402" s="36" t="s">
        <v>1346</v>
      </c>
      <c r="F402" s="36">
        <v>3</v>
      </c>
      <c r="G402" s="36" t="s">
        <v>1340</v>
      </c>
      <c r="H402" s="49">
        <v>39750</v>
      </c>
    </row>
    <row r="403" spans="1:8" ht="12.75">
      <c r="A403" s="44" t="s">
        <v>12</v>
      </c>
      <c r="B403" s="45" t="s">
        <v>1347</v>
      </c>
      <c r="C403" s="36" t="s">
        <v>71</v>
      </c>
      <c r="D403" s="45" t="s">
        <v>1039</v>
      </c>
      <c r="E403" s="45" t="s">
        <v>1348</v>
      </c>
      <c r="F403" s="36">
        <v>1</v>
      </c>
      <c r="G403" s="36" t="s">
        <v>1340</v>
      </c>
      <c r="H403" s="49">
        <v>39540</v>
      </c>
    </row>
    <row r="404" spans="1:8" ht="12.75">
      <c r="A404" s="44" t="s">
        <v>1062</v>
      </c>
      <c r="B404" s="36" t="s">
        <v>1349</v>
      </c>
      <c r="C404" s="36" t="s">
        <v>184</v>
      </c>
      <c r="D404" s="38" t="s">
        <v>1350</v>
      </c>
      <c r="E404" s="36" t="s">
        <v>1074</v>
      </c>
      <c r="F404" s="36">
        <v>1</v>
      </c>
      <c r="G404" s="36" t="s">
        <v>1340</v>
      </c>
      <c r="H404" s="49">
        <v>40862</v>
      </c>
    </row>
    <row r="405" spans="1:8" ht="12.75">
      <c r="A405" s="44" t="s">
        <v>12</v>
      </c>
      <c r="B405" s="36" t="s">
        <v>1351</v>
      </c>
      <c r="C405" s="36" t="s">
        <v>71</v>
      </c>
      <c r="D405" s="36">
        <v>50</v>
      </c>
      <c r="E405" s="36" t="s">
        <v>1352</v>
      </c>
      <c r="F405" s="36">
        <v>2</v>
      </c>
      <c r="G405" s="36" t="s">
        <v>1340</v>
      </c>
      <c r="H405" s="49">
        <v>40316</v>
      </c>
    </row>
    <row r="406" spans="1:8" ht="12.75">
      <c r="A406" s="44" t="s">
        <v>12</v>
      </c>
      <c r="B406" s="36" t="s">
        <v>1353</v>
      </c>
      <c r="C406" s="36" t="s">
        <v>71</v>
      </c>
      <c r="D406" s="36">
        <v>50</v>
      </c>
      <c r="E406" s="36" t="s">
        <v>542</v>
      </c>
      <c r="F406" s="36">
        <v>2</v>
      </c>
      <c r="G406" s="36" t="s">
        <v>1340</v>
      </c>
      <c r="H406" s="49">
        <v>39239</v>
      </c>
    </row>
    <row r="407" spans="1:8" ht="12.75">
      <c r="A407" s="44" t="s">
        <v>12</v>
      </c>
      <c r="B407" s="36" t="s">
        <v>1354</v>
      </c>
      <c r="C407" s="36" t="s">
        <v>129</v>
      </c>
      <c r="D407" s="36">
        <v>12</v>
      </c>
      <c r="E407" s="36" t="s">
        <v>466</v>
      </c>
      <c r="F407" s="36">
        <v>3</v>
      </c>
      <c r="G407" s="36" t="s">
        <v>1340</v>
      </c>
      <c r="H407" s="54">
        <v>39217</v>
      </c>
    </row>
    <row r="408" spans="1:8" ht="12.75">
      <c r="A408" s="55" t="s">
        <v>12</v>
      </c>
      <c r="B408" s="56" t="s">
        <v>1355</v>
      </c>
      <c r="C408" s="56" t="s">
        <v>126</v>
      </c>
      <c r="D408" s="56" t="s">
        <v>1356</v>
      </c>
      <c r="E408" s="56" t="s">
        <v>1357</v>
      </c>
      <c r="F408" s="36">
        <v>1</v>
      </c>
      <c r="G408" s="36" t="s">
        <v>1340</v>
      </c>
      <c r="H408" s="58">
        <v>39158</v>
      </c>
    </row>
    <row r="409" spans="1:8" ht="12.75">
      <c r="A409" s="44" t="s">
        <v>12</v>
      </c>
      <c r="B409" s="45" t="s">
        <v>1358</v>
      </c>
      <c r="C409" s="36" t="s">
        <v>573</v>
      </c>
      <c r="D409" s="45" t="s">
        <v>1359</v>
      </c>
      <c r="E409" s="45" t="s">
        <v>466</v>
      </c>
      <c r="F409" s="36">
        <v>3</v>
      </c>
      <c r="G409" s="36" t="s">
        <v>1340</v>
      </c>
      <c r="H409" s="49">
        <v>39602</v>
      </c>
    </row>
    <row r="410" spans="1:8" ht="12.75">
      <c r="A410" s="44" t="s">
        <v>12</v>
      </c>
      <c r="B410" s="45" t="s">
        <v>1360</v>
      </c>
      <c r="C410" s="36" t="s">
        <v>862</v>
      </c>
      <c r="D410" s="45">
        <v>40</v>
      </c>
      <c r="E410" s="45" t="s">
        <v>356</v>
      </c>
      <c r="F410" s="36">
        <v>1</v>
      </c>
      <c r="G410" s="36" t="s">
        <v>1340</v>
      </c>
      <c r="H410" s="49">
        <v>39158</v>
      </c>
    </row>
    <row r="411" spans="1:8" ht="12.75">
      <c r="A411" s="59" t="s">
        <v>12</v>
      </c>
      <c r="B411" s="60" t="s">
        <v>1361</v>
      </c>
      <c r="C411" s="60" t="s">
        <v>862</v>
      </c>
      <c r="D411" s="60">
        <v>51</v>
      </c>
      <c r="E411" s="60" t="s">
        <v>1061</v>
      </c>
      <c r="F411" s="36">
        <v>1</v>
      </c>
      <c r="G411" s="36" t="s">
        <v>1340</v>
      </c>
      <c r="H411" s="61">
        <v>39636</v>
      </c>
    </row>
    <row r="412" spans="1:8" ht="12.75">
      <c r="A412" s="44" t="s">
        <v>12</v>
      </c>
      <c r="B412" s="45" t="s">
        <v>1362</v>
      </c>
      <c r="C412" s="36" t="s">
        <v>31</v>
      </c>
      <c r="D412" s="51">
        <v>65</v>
      </c>
      <c r="E412" s="51" t="s">
        <v>1097</v>
      </c>
      <c r="F412" s="36">
        <v>1</v>
      </c>
      <c r="G412" s="36" t="s">
        <v>1340</v>
      </c>
      <c r="H412" s="49">
        <v>39708</v>
      </c>
    </row>
    <row r="413" spans="1:8" ht="12.75">
      <c r="A413" s="44" t="s">
        <v>12</v>
      </c>
      <c r="B413" s="45" t="s">
        <v>1363</v>
      </c>
      <c r="C413" s="36" t="s">
        <v>31</v>
      </c>
      <c r="D413" s="51">
        <v>7</v>
      </c>
      <c r="E413" s="51" t="s">
        <v>1161</v>
      </c>
      <c r="F413" s="36">
        <v>1</v>
      </c>
      <c r="G413" s="36" t="s">
        <v>1340</v>
      </c>
      <c r="H413" s="49">
        <v>39706</v>
      </c>
    </row>
    <row r="414" spans="1:8" ht="12.75">
      <c r="A414" s="59" t="s">
        <v>1060</v>
      </c>
      <c r="B414" s="60" t="s">
        <v>1364</v>
      </c>
      <c r="C414" s="60" t="s">
        <v>129</v>
      </c>
      <c r="D414" s="60" t="s">
        <v>1365</v>
      </c>
      <c r="E414" s="60" t="s">
        <v>512</v>
      </c>
      <c r="F414" s="36">
        <v>4</v>
      </c>
      <c r="G414" s="36" t="s">
        <v>1366</v>
      </c>
      <c r="H414" s="61">
        <v>39790</v>
      </c>
    </row>
    <row r="415" spans="1:8" ht="12.75">
      <c r="A415" s="44" t="s">
        <v>12</v>
      </c>
      <c r="B415" s="36" t="s">
        <v>1367</v>
      </c>
      <c r="C415" s="36" t="s">
        <v>147</v>
      </c>
      <c r="D415" s="36">
        <v>92</v>
      </c>
      <c r="E415" s="36" t="s">
        <v>1368</v>
      </c>
      <c r="F415" s="36">
        <v>2</v>
      </c>
      <c r="G415" s="36" t="s">
        <v>1366</v>
      </c>
      <c r="H415" s="49">
        <v>39723</v>
      </c>
    </row>
    <row r="416" spans="1:8" ht="12.75">
      <c r="A416" s="44" t="s">
        <v>1060</v>
      </c>
      <c r="B416" s="36" t="s">
        <v>1369</v>
      </c>
      <c r="C416" s="36" t="s">
        <v>57</v>
      </c>
      <c r="D416" s="36">
        <v>75</v>
      </c>
      <c r="E416" s="36" t="s">
        <v>897</v>
      </c>
      <c r="F416" s="36">
        <v>4</v>
      </c>
      <c r="G416" s="36" t="s">
        <v>1366</v>
      </c>
      <c r="H416" s="49">
        <v>40450</v>
      </c>
    </row>
    <row r="417" spans="1:8" ht="12.75">
      <c r="A417" s="44" t="s">
        <v>12</v>
      </c>
      <c r="B417" s="45" t="s">
        <v>1370</v>
      </c>
      <c r="C417" s="36" t="s">
        <v>159</v>
      </c>
      <c r="D417" s="45">
        <v>155</v>
      </c>
      <c r="E417" s="45" t="s">
        <v>1161</v>
      </c>
      <c r="F417" s="36">
        <v>1</v>
      </c>
      <c r="G417" s="36" t="s">
        <v>1366</v>
      </c>
      <c r="H417" s="37"/>
    </row>
    <row r="418" spans="1:8" ht="12.75">
      <c r="A418" s="44" t="s">
        <v>12</v>
      </c>
      <c r="B418" s="36" t="s">
        <v>1371</v>
      </c>
      <c r="C418" s="36" t="s">
        <v>9</v>
      </c>
      <c r="D418" s="36" t="s">
        <v>1372</v>
      </c>
      <c r="E418" s="36" t="s">
        <v>1112</v>
      </c>
      <c r="F418" s="36">
        <v>1</v>
      </c>
      <c r="G418" s="36" t="s">
        <v>1366</v>
      </c>
      <c r="H418" s="49">
        <v>40091</v>
      </c>
    </row>
    <row r="419" spans="1:8" ht="12.75">
      <c r="A419" s="44" t="s">
        <v>12</v>
      </c>
      <c r="B419" s="36" t="s">
        <v>1373</v>
      </c>
      <c r="C419" s="36" t="s">
        <v>71</v>
      </c>
      <c r="D419" s="36">
        <v>94</v>
      </c>
      <c r="E419" s="36" t="s">
        <v>1112</v>
      </c>
      <c r="F419" s="36">
        <v>1</v>
      </c>
      <c r="G419" s="36" t="s">
        <v>1366</v>
      </c>
      <c r="H419" s="49">
        <v>40232</v>
      </c>
    </row>
    <row r="420" spans="1:8" ht="12.75">
      <c r="A420" s="44" t="s">
        <v>1060</v>
      </c>
      <c r="B420" s="36" t="s">
        <v>1374</v>
      </c>
      <c r="C420" s="36" t="s">
        <v>289</v>
      </c>
      <c r="D420" s="36" t="s">
        <v>1375</v>
      </c>
      <c r="E420" s="36" t="s">
        <v>361</v>
      </c>
      <c r="F420" s="36">
        <v>2</v>
      </c>
      <c r="G420" s="36" t="s">
        <v>1366</v>
      </c>
      <c r="H420" s="49">
        <v>40884</v>
      </c>
    </row>
    <row r="421" spans="1:8" ht="12.75">
      <c r="A421" s="35" t="s">
        <v>12</v>
      </c>
      <c r="B421" s="31" t="s">
        <v>1376</v>
      </c>
      <c r="C421" s="31" t="s">
        <v>260</v>
      </c>
      <c r="D421" s="31">
        <v>74</v>
      </c>
      <c r="E421" s="31" t="s">
        <v>356</v>
      </c>
      <c r="F421" s="36">
        <v>1</v>
      </c>
      <c r="G421" s="36" t="s">
        <v>1366</v>
      </c>
      <c r="H421" s="49">
        <v>39298</v>
      </c>
    </row>
    <row r="422" spans="1:8" ht="12.75">
      <c r="A422" s="44" t="s">
        <v>12</v>
      </c>
      <c r="B422" s="45" t="s">
        <v>1377</v>
      </c>
      <c r="C422" s="36" t="s">
        <v>31</v>
      </c>
      <c r="D422" s="45" t="s">
        <v>1378</v>
      </c>
      <c r="E422" s="45" t="s">
        <v>1061</v>
      </c>
      <c r="F422" s="36">
        <v>1</v>
      </c>
      <c r="G422" s="36" t="s">
        <v>1379</v>
      </c>
      <c r="H422" s="37"/>
    </row>
    <row r="423" spans="1:8" ht="12.75">
      <c r="A423" s="44" t="s">
        <v>1060</v>
      </c>
      <c r="B423" s="36" t="s">
        <v>1380</v>
      </c>
      <c r="C423" s="36" t="s">
        <v>31</v>
      </c>
      <c r="D423" s="36">
        <v>24</v>
      </c>
      <c r="E423" s="36" t="s">
        <v>1161</v>
      </c>
      <c r="F423" s="36">
        <v>1</v>
      </c>
      <c r="G423" s="36" t="s">
        <v>1379</v>
      </c>
      <c r="H423" s="49">
        <v>40982</v>
      </c>
    </row>
    <row r="424" spans="1:8" ht="12.75">
      <c r="A424" s="44" t="s">
        <v>1060</v>
      </c>
      <c r="B424" s="36" t="s">
        <v>1380</v>
      </c>
      <c r="C424" s="36" t="s">
        <v>1381</v>
      </c>
      <c r="D424" s="36">
        <v>18</v>
      </c>
      <c r="E424" s="36" t="s">
        <v>1097</v>
      </c>
      <c r="F424" s="36">
        <v>1</v>
      </c>
      <c r="G424" s="36" t="s">
        <v>1379</v>
      </c>
      <c r="H424" s="49">
        <v>40982</v>
      </c>
    </row>
    <row r="425" spans="1:8" ht="12.75">
      <c r="A425" s="44" t="s">
        <v>12</v>
      </c>
      <c r="B425" s="45" t="s">
        <v>1382</v>
      </c>
      <c r="C425" s="36" t="s">
        <v>89</v>
      </c>
      <c r="D425" s="45">
        <v>97</v>
      </c>
      <c r="E425" s="45" t="s">
        <v>1120</v>
      </c>
      <c r="F425" s="36">
        <v>1</v>
      </c>
      <c r="G425" s="36" t="s">
        <v>1379</v>
      </c>
      <c r="H425" s="49">
        <v>39512</v>
      </c>
    </row>
    <row r="426" spans="1:8" ht="12.75">
      <c r="A426" s="44" t="s">
        <v>12</v>
      </c>
      <c r="B426" s="36" t="s">
        <v>1383</v>
      </c>
      <c r="C426" s="36" t="s">
        <v>672</v>
      </c>
      <c r="D426" s="46">
        <v>13</v>
      </c>
      <c r="E426" s="46" t="s">
        <v>609</v>
      </c>
      <c r="F426" s="36">
        <v>4</v>
      </c>
      <c r="G426" s="36" t="s">
        <v>1379</v>
      </c>
      <c r="H426" s="49">
        <v>39701</v>
      </c>
    </row>
    <row r="427" spans="1:8" ht="12.75">
      <c r="A427" s="44" t="s">
        <v>12</v>
      </c>
      <c r="B427" s="36" t="s">
        <v>1384</v>
      </c>
      <c r="C427" s="36" t="s">
        <v>972</v>
      </c>
      <c r="D427" s="36">
        <v>82</v>
      </c>
      <c r="E427" s="36" t="s">
        <v>1385</v>
      </c>
      <c r="F427" s="62">
        <v>2</v>
      </c>
      <c r="G427" s="36" t="s">
        <v>1386</v>
      </c>
      <c r="H427" s="49">
        <v>40876</v>
      </c>
    </row>
    <row r="428" spans="1:8" ht="12.75">
      <c r="A428" s="44" t="s">
        <v>12</v>
      </c>
      <c r="B428" s="36" t="s">
        <v>1387</v>
      </c>
      <c r="C428" s="36" t="s">
        <v>260</v>
      </c>
      <c r="D428" s="36">
        <v>15</v>
      </c>
      <c r="E428" s="36" t="s">
        <v>356</v>
      </c>
      <c r="F428" s="36">
        <v>1</v>
      </c>
      <c r="G428" s="36" t="s">
        <v>1386</v>
      </c>
      <c r="H428" s="49">
        <v>40800</v>
      </c>
    </row>
    <row r="429" spans="1:8" ht="12.75">
      <c r="A429" s="44" t="s">
        <v>12</v>
      </c>
      <c r="B429" s="36" t="s">
        <v>1388</v>
      </c>
      <c r="C429" s="36" t="s">
        <v>89</v>
      </c>
      <c r="D429" s="36">
        <v>40</v>
      </c>
      <c r="E429" s="36" t="s">
        <v>1389</v>
      </c>
      <c r="F429" s="36">
        <v>1</v>
      </c>
      <c r="G429" s="36" t="s">
        <v>1386</v>
      </c>
      <c r="H429" s="49">
        <v>41052</v>
      </c>
    </row>
    <row r="430" spans="1:8" ht="12.75">
      <c r="A430" s="44" t="s">
        <v>1060</v>
      </c>
      <c r="B430" s="36" t="s">
        <v>1390</v>
      </c>
      <c r="C430" s="36" t="s">
        <v>919</v>
      </c>
      <c r="D430" s="36">
        <v>15</v>
      </c>
      <c r="E430" s="36" t="s">
        <v>371</v>
      </c>
      <c r="F430" s="36">
        <v>1</v>
      </c>
      <c r="G430" s="36" t="s">
        <v>1386</v>
      </c>
      <c r="H430" s="49">
        <v>39919</v>
      </c>
    </row>
    <row r="431" spans="1:8" ht="12.75">
      <c r="A431" s="44" t="s">
        <v>12</v>
      </c>
      <c r="B431" s="36" t="s">
        <v>1391</v>
      </c>
      <c r="C431" s="36" t="s">
        <v>919</v>
      </c>
      <c r="D431" s="36">
        <v>15</v>
      </c>
      <c r="E431" s="36" t="s">
        <v>1392</v>
      </c>
      <c r="F431" s="36">
        <v>2</v>
      </c>
      <c r="G431" s="36" t="s">
        <v>1386</v>
      </c>
      <c r="H431" s="49">
        <v>41093</v>
      </c>
    </row>
    <row r="432" spans="1:8" ht="12.75">
      <c r="A432" s="44" t="s">
        <v>12</v>
      </c>
      <c r="B432" s="36" t="s">
        <v>1393</v>
      </c>
      <c r="C432" s="36" t="s">
        <v>264</v>
      </c>
      <c r="D432" s="36">
        <v>70</v>
      </c>
      <c r="E432" s="36" t="s">
        <v>356</v>
      </c>
      <c r="F432" s="36">
        <v>1</v>
      </c>
      <c r="G432" s="36" t="s">
        <v>1394</v>
      </c>
      <c r="H432" s="49">
        <v>40091</v>
      </c>
    </row>
    <row r="433" spans="1:8" ht="12.75">
      <c r="A433" s="44" t="s">
        <v>12</v>
      </c>
      <c r="B433" s="45" t="s">
        <v>1395</v>
      </c>
      <c r="C433" s="36" t="s">
        <v>142</v>
      </c>
      <c r="D433" s="45">
        <v>29</v>
      </c>
      <c r="E433" s="45" t="s">
        <v>1396</v>
      </c>
      <c r="F433" s="36">
        <v>1</v>
      </c>
      <c r="G433" s="36" t="s">
        <v>1394</v>
      </c>
      <c r="H433" s="49">
        <v>39198</v>
      </c>
    </row>
    <row r="434" spans="1:8" ht="12.75">
      <c r="A434" s="44" t="s">
        <v>1060</v>
      </c>
      <c r="B434" s="36" t="s">
        <v>1397</v>
      </c>
      <c r="C434" s="36" t="s">
        <v>1398</v>
      </c>
      <c r="D434" s="36">
        <v>3</v>
      </c>
      <c r="E434" s="36" t="s">
        <v>1112</v>
      </c>
      <c r="F434" s="36">
        <v>1</v>
      </c>
      <c r="G434" s="36" t="s">
        <v>1399</v>
      </c>
      <c r="H434" s="49">
        <v>40465</v>
      </c>
    </row>
    <row r="435" spans="1:8" ht="12.75">
      <c r="A435" s="44" t="s">
        <v>12</v>
      </c>
      <c r="B435" s="36" t="s">
        <v>1400</v>
      </c>
      <c r="C435" s="36" t="s">
        <v>82</v>
      </c>
      <c r="D435" s="36">
        <v>233</v>
      </c>
      <c r="E435" s="36" t="s">
        <v>380</v>
      </c>
      <c r="F435" s="36">
        <v>4</v>
      </c>
      <c r="G435" s="36" t="s">
        <v>1401</v>
      </c>
      <c r="H435" s="49">
        <v>41141</v>
      </c>
    </row>
    <row r="436" spans="1:8" ht="12.75">
      <c r="A436" s="44" t="s">
        <v>12</v>
      </c>
      <c r="B436" s="36" t="s">
        <v>1402</v>
      </c>
      <c r="C436" s="36" t="s">
        <v>9</v>
      </c>
      <c r="D436" s="36">
        <v>82</v>
      </c>
      <c r="E436" s="36" t="s">
        <v>1070</v>
      </c>
      <c r="F436" s="62">
        <v>2</v>
      </c>
      <c r="G436" s="36" t="s">
        <v>1401</v>
      </c>
      <c r="H436" s="49">
        <v>40702</v>
      </c>
    </row>
    <row r="437" spans="1:8" ht="12.75">
      <c r="A437" s="44" t="s">
        <v>1060</v>
      </c>
      <c r="B437" s="36" t="s">
        <v>1403</v>
      </c>
      <c r="C437" s="36" t="s">
        <v>142</v>
      </c>
      <c r="D437" s="36">
        <v>39</v>
      </c>
      <c r="E437" s="36" t="s">
        <v>1404</v>
      </c>
      <c r="F437" s="36">
        <v>1</v>
      </c>
      <c r="G437" s="36" t="s">
        <v>1405</v>
      </c>
      <c r="H437" s="49">
        <v>40904</v>
      </c>
    </row>
    <row r="438" spans="1:8" ht="12.75">
      <c r="A438" s="45" t="s">
        <v>12</v>
      </c>
      <c r="B438" s="45" t="s">
        <v>1406</v>
      </c>
      <c r="C438" s="45" t="s">
        <v>991</v>
      </c>
      <c r="D438" s="45" t="s">
        <v>1407</v>
      </c>
      <c r="E438" s="45" t="s">
        <v>1408</v>
      </c>
      <c r="F438" s="45">
        <v>15</v>
      </c>
      <c r="G438" s="63" t="s">
        <v>1409</v>
      </c>
      <c r="H438" s="64">
        <v>39946</v>
      </c>
    </row>
    <row r="439" spans="1:8" ht="12.75">
      <c r="A439" s="65" t="s">
        <v>624</v>
      </c>
      <c r="B439" s="65" t="s">
        <v>436</v>
      </c>
      <c r="C439" s="65" t="s">
        <v>1410</v>
      </c>
      <c r="D439" s="65"/>
      <c r="E439" s="65" t="s">
        <v>368</v>
      </c>
      <c r="F439" s="36">
        <v>2</v>
      </c>
      <c r="G439" s="36" t="s">
        <v>1409</v>
      </c>
      <c r="H439" s="66">
        <v>40766</v>
      </c>
    </row>
    <row r="440" spans="1:8" ht="12.75">
      <c r="A440" s="67" t="s">
        <v>1060</v>
      </c>
      <c r="B440" s="67" t="s">
        <v>1411</v>
      </c>
      <c r="C440" s="67" t="s">
        <v>1412</v>
      </c>
      <c r="D440" s="67"/>
      <c r="E440" s="67" t="s">
        <v>617</v>
      </c>
      <c r="F440" s="63">
        <v>3</v>
      </c>
      <c r="G440" s="63" t="s">
        <v>1409</v>
      </c>
      <c r="H440" s="68">
        <v>40862</v>
      </c>
    </row>
  </sheetData>
  <sheetProtection selectLockedCells="1" selectUnlockedCells="1"/>
  <autoFilter ref="A1:G437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5" sqref="A2:G114"/>
    </sheetView>
  </sheetViews>
  <sheetFormatPr defaultColWidth="9.00390625" defaultRowHeight="12.75"/>
  <cols>
    <col min="2" max="3" width="17.375" style="0" customWidth="1"/>
    <col min="4" max="4" width="12.125" style="0" customWidth="1"/>
    <col min="5" max="5" width="18.25390625" style="0" customWidth="1"/>
    <col min="6" max="6" width="20.375" style="0" customWidth="1"/>
  </cols>
  <sheetData>
    <row r="1" spans="1:6" ht="63.75" customHeight="1">
      <c r="A1" s="69" t="s">
        <v>1413</v>
      </c>
      <c r="B1" s="70" t="s">
        <v>591</v>
      </c>
      <c r="C1" s="70" t="s">
        <v>592</v>
      </c>
      <c r="D1" s="70" t="s">
        <v>593</v>
      </c>
      <c r="E1" s="70" t="s">
        <v>595</v>
      </c>
      <c r="F1" s="71" t="s">
        <v>1414</v>
      </c>
    </row>
    <row r="2" spans="1:6" ht="12.75">
      <c r="A2" s="72" t="e">
        <f>Черга!#REF!</f>
        <v>#REF!</v>
      </c>
      <c r="B2" s="73" t="s">
        <v>787</v>
      </c>
      <c r="C2" s="74" t="s">
        <v>294</v>
      </c>
      <c r="D2" s="73">
        <v>23</v>
      </c>
      <c r="E2" s="73" t="s">
        <v>356</v>
      </c>
      <c r="F2" s="75" t="s">
        <v>1144</v>
      </c>
    </row>
    <row r="3" spans="1:6" ht="12.75">
      <c r="A3" s="72">
        <v>49</v>
      </c>
      <c r="B3" s="73" t="s">
        <v>1415</v>
      </c>
      <c r="C3" s="74" t="s">
        <v>82</v>
      </c>
      <c r="D3" s="73">
        <v>193</v>
      </c>
      <c r="E3" s="73" t="s">
        <v>1416</v>
      </c>
      <c r="F3" s="75" t="s">
        <v>1417</v>
      </c>
    </row>
    <row r="4" spans="1:6" ht="12.75">
      <c r="A4" s="72">
        <v>90</v>
      </c>
      <c r="B4" s="73" t="s">
        <v>798</v>
      </c>
      <c r="C4" s="74" t="s">
        <v>757</v>
      </c>
      <c r="D4" s="73">
        <v>29</v>
      </c>
      <c r="E4" s="73" t="s">
        <v>1418</v>
      </c>
      <c r="F4" s="75" t="s">
        <v>1417</v>
      </c>
    </row>
    <row r="5" spans="1:6" ht="12.75">
      <c r="A5" s="72">
        <v>315</v>
      </c>
      <c r="B5" s="73" t="s">
        <v>1419</v>
      </c>
      <c r="C5" s="74" t="s">
        <v>260</v>
      </c>
      <c r="D5" s="76">
        <v>19</v>
      </c>
      <c r="E5" s="73" t="s">
        <v>1420</v>
      </c>
      <c r="F5" s="75" t="s">
        <v>1421</v>
      </c>
    </row>
    <row r="6" spans="1:6" ht="12.75">
      <c r="A6" s="72" t="e">
        <f>Черга!#REF!</f>
        <v>#REF!</v>
      </c>
      <c r="B6" s="74" t="s">
        <v>174</v>
      </c>
      <c r="C6" s="74" t="s">
        <v>1422</v>
      </c>
      <c r="D6" s="74">
        <v>49</v>
      </c>
      <c r="E6" s="74" t="s">
        <v>356</v>
      </c>
      <c r="F6" s="75" t="s">
        <v>1157</v>
      </c>
    </row>
    <row r="7" spans="1:6" ht="12.75">
      <c r="A7" s="72" t="e">
        <f>Черга!#REF!</f>
        <v>#REF!</v>
      </c>
      <c r="B7" s="73" t="s">
        <v>1423</v>
      </c>
      <c r="C7" s="74" t="s">
        <v>147</v>
      </c>
      <c r="D7" s="73">
        <v>103</v>
      </c>
      <c r="E7" s="73" t="s">
        <v>1161</v>
      </c>
      <c r="F7" s="75" t="s">
        <v>1166</v>
      </c>
    </row>
    <row r="8" spans="1:6" ht="12.75">
      <c r="A8" s="72">
        <v>60</v>
      </c>
      <c r="B8" s="73" t="s">
        <v>634</v>
      </c>
      <c r="C8" s="74" t="s">
        <v>757</v>
      </c>
      <c r="D8" s="73">
        <v>56</v>
      </c>
      <c r="E8" s="73" t="s">
        <v>1424</v>
      </c>
      <c r="F8" s="75" t="s">
        <v>1417</v>
      </c>
    </row>
    <row r="9" spans="1:6" ht="12.75">
      <c r="A9" s="72" t="e">
        <f>Черга!#REF!</f>
        <v>#REF!</v>
      </c>
      <c r="B9" s="74" t="s">
        <v>944</v>
      </c>
      <c r="C9" s="74" t="s">
        <v>9</v>
      </c>
      <c r="D9" s="74">
        <v>76</v>
      </c>
      <c r="E9" s="74" t="s">
        <v>356</v>
      </c>
      <c r="F9" s="75" t="s">
        <v>1168</v>
      </c>
    </row>
    <row r="10" spans="1:6" ht="12.75">
      <c r="A10" s="72" t="e">
        <f>Черга!#REF!</f>
        <v>#REF!</v>
      </c>
      <c r="B10" s="74" t="s">
        <v>864</v>
      </c>
      <c r="C10" s="74" t="s">
        <v>176</v>
      </c>
      <c r="D10" s="74">
        <v>27</v>
      </c>
      <c r="E10" s="74" t="s">
        <v>356</v>
      </c>
      <c r="F10" s="75" t="s">
        <v>1425</v>
      </c>
    </row>
    <row r="11" spans="1:6" ht="12.75">
      <c r="A11" s="72" t="e">
        <f>Черга!#REF!</f>
        <v>#REF!</v>
      </c>
      <c r="B11" s="74" t="s">
        <v>863</v>
      </c>
      <c r="C11" s="74" t="s">
        <v>82</v>
      </c>
      <c r="D11" s="74">
        <v>110</v>
      </c>
      <c r="E11" s="74" t="s">
        <v>609</v>
      </c>
      <c r="F11" s="75" t="s">
        <v>1426</v>
      </c>
    </row>
    <row r="12" spans="1:6" ht="12.75">
      <c r="A12" s="73" t="e">
        <f>Черга!#REF!</f>
        <v>#REF!</v>
      </c>
      <c r="B12" s="74" t="s">
        <v>1427</v>
      </c>
      <c r="C12" s="74" t="s">
        <v>147</v>
      </c>
      <c r="D12" s="74" t="s">
        <v>1428</v>
      </c>
      <c r="E12" s="74" t="s">
        <v>1128</v>
      </c>
      <c r="F12" s="75" t="s">
        <v>1429</v>
      </c>
    </row>
    <row r="13" spans="1:6" ht="12.75">
      <c r="A13" s="72">
        <v>287</v>
      </c>
      <c r="B13" s="74" t="s">
        <v>355</v>
      </c>
      <c r="C13" s="74" t="s">
        <v>1430</v>
      </c>
      <c r="D13" s="74">
        <v>90</v>
      </c>
      <c r="E13" s="74" t="s">
        <v>1418</v>
      </c>
      <c r="F13" s="77" t="s">
        <v>1431</v>
      </c>
    </row>
    <row r="14" spans="1:6" ht="12.75">
      <c r="A14" s="72">
        <v>97</v>
      </c>
      <c r="B14" s="74" t="s">
        <v>625</v>
      </c>
      <c r="C14" s="74" t="s">
        <v>1430</v>
      </c>
      <c r="D14" s="74">
        <v>94</v>
      </c>
      <c r="E14" s="74" t="s">
        <v>1432</v>
      </c>
      <c r="F14" s="77" t="s">
        <v>1433</v>
      </c>
    </row>
    <row r="15" spans="1:6" ht="12.75">
      <c r="A15" s="78">
        <v>256</v>
      </c>
      <c r="B15" s="79" t="s">
        <v>399</v>
      </c>
      <c r="C15" s="79" t="s">
        <v>1430</v>
      </c>
      <c r="D15" s="79">
        <v>148</v>
      </c>
      <c r="E15" s="79" t="s">
        <v>1434</v>
      </c>
      <c r="F15" s="80" t="s">
        <v>1433</v>
      </c>
    </row>
    <row r="16" spans="1:6" ht="12.75">
      <c r="A16" s="78">
        <v>95</v>
      </c>
      <c r="B16" s="79" t="s">
        <v>625</v>
      </c>
      <c r="C16" s="79" t="s">
        <v>1430</v>
      </c>
      <c r="D16" s="79">
        <v>29</v>
      </c>
      <c r="E16" s="79" t="s">
        <v>1435</v>
      </c>
      <c r="F16" s="80" t="s">
        <v>1436</v>
      </c>
    </row>
    <row r="17" spans="1:6" ht="12.75">
      <c r="A17" s="78">
        <v>54</v>
      </c>
      <c r="B17" s="79" t="s">
        <v>632</v>
      </c>
      <c r="C17" s="79" t="s">
        <v>1437</v>
      </c>
      <c r="D17" s="79">
        <v>32</v>
      </c>
      <c r="E17" s="79" t="s">
        <v>1435</v>
      </c>
      <c r="F17" s="80" t="s">
        <v>1436</v>
      </c>
    </row>
    <row r="18" spans="1:6" ht="12.75">
      <c r="A18" s="78">
        <v>73</v>
      </c>
      <c r="B18" s="79" t="s">
        <v>779</v>
      </c>
      <c r="C18" s="79" t="s">
        <v>42</v>
      </c>
      <c r="D18" s="79">
        <v>67</v>
      </c>
      <c r="E18" s="79" t="s">
        <v>1435</v>
      </c>
      <c r="F18" s="80" t="s">
        <v>1438</v>
      </c>
    </row>
    <row r="19" spans="1:6" ht="12.75">
      <c r="A19" s="78">
        <v>238</v>
      </c>
      <c r="B19" s="79" t="s">
        <v>420</v>
      </c>
      <c r="C19" s="79" t="s">
        <v>142</v>
      </c>
      <c r="D19" s="79">
        <v>37</v>
      </c>
      <c r="E19" s="79" t="s">
        <v>1439</v>
      </c>
      <c r="F19" s="80" t="s">
        <v>1438</v>
      </c>
    </row>
    <row r="20" spans="1:6" ht="12.75">
      <c r="A20" s="78">
        <v>70</v>
      </c>
      <c r="B20" s="79" t="s">
        <v>808</v>
      </c>
      <c r="C20" s="79" t="s">
        <v>278</v>
      </c>
      <c r="D20" s="79">
        <v>10</v>
      </c>
      <c r="E20" s="79" t="s">
        <v>1435</v>
      </c>
      <c r="F20" s="80" t="s">
        <v>1440</v>
      </c>
    </row>
  </sheetData>
  <sheetProtection selectLockedCells="1" selectUnlockedCells="1"/>
  <autoFilter ref="A1:F15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6"/>
  <sheetViews>
    <sheetView workbookViewId="0" topLeftCell="A1">
      <selection activeCell="Z236" activeCellId="1" sqref="A2:G114 Z236"/>
    </sheetView>
  </sheetViews>
  <sheetFormatPr defaultColWidth="9.00390625" defaultRowHeight="12.75"/>
  <cols>
    <col min="1" max="1" width="6.125" style="0" customWidth="1"/>
    <col min="2" max="2" width="16.375" style="0" customWidth="1"/>
    <col min="3" max="3" width="13.875" style="0" customWidth="1"/>
    <col min="5" max="5" width="29.375" style="0" customWidth="1"/>
    <col min="6" max="6" width="13.375" style="0" customWidth="1"/>
    <col min="8" max="8" width="21.75390625" style="0" customWidth="1"/>
    <col min="9" max="9" width="13.375" style="0" customWidth="1"/>
    <col min="12" max="12" width="15.625" style="0" customWidth="1"/>
    <col min="13" max="13" width="13.50390625" style="0" customWidth="1"/>
    <col min="15" max="15" width="21.875" style="0" customWidth="1"/>
    <col min="16" max="16" width="14.875" style="0" customWidth="1"/>
    <col min="18" max="18" width="20.75390625" style="0" customWidth="1"/>
    <col min="19" max="19" width="13.625" style="0" customWidth="1"/>
    <col min="22" max="22" width="26.25390625" style="0" customWidth="1"/>
    <col min="23" max="23" width="16.125" style="0" customWidth="1"/>
    <col min="25" max="25" width="21.25390625" style="0" customWidth="1"/>
    <col min="26" max="26" width="22.25390625" style="0" customWidth="1"/>
    <col min="28" max="28" width="22.00390625" style="0" customWidth="1"/>
    <col min="29" max="29" width="24.125" style="0" customWidth="1"/>
  </cols>
  <sheetData>
    <row r="1" spans="1:31" ht="42" customHeight="1">
      <c r="A1" s="81"/>
      <c r="B1" s="82" t="s">
        <v>1441</v>
      </c>
      <c r="C1" s="82"/>
      <c r="D1" s="82"/>
      <c r="E1" s="82"/>
      <c r="F1" s="82"/>
      <c r="G1" s="82"/>
      <c r="H1" s="82"/>
      <c r="I1" s="82"/>
      <c r="J1" s="83"/>
      <c r="K1" s="84"/>
      <c r="L1" s="82" t="s">
        <v>1442</v>
      </c>
      <c r="M1" s="82"/>
      <c r="N1" s="82"/>
      <c r="O1" s="82"/>
      <c r="P1" s="82"/>
      <c r="Q1" s="82"/>
      <c r="R1" s="82"/>
      <c r="S1" s="82"/>
      <c r="T1" s="85"/>
      <c r="U1" s="84"/>
      <c r="V1" s="86" t="s">
        <v>1443</v>
      </c>
      <c r="W1" s="86"/>
      <c r="X1" s="86"/>
      <c r="Y1" s="86"/>
      <c r="Z1" s="86"/>
      <c r="AA1" s="86"/>
      <c r="AB1" s="86"/>
      <c r="AC1" s="86"/>
      <c r="AD1" s="83"/>
      <c r="AE1" s="84"/>
    </row>
    <row r="2" spans="1:31" ht="51" customHeight="1">
      <c r="A2" s="87"/>
      <c r="B2" s="88" t="s">
        <v>1444</v>
      </c>
      <c r="C2" s="89" t="s">
        <v>1445</v>
      </c>
      <c r="D2" s="42"/>
      <c r="E2" s="88" t="s">
        <v>1446</v>
      </c>
      <c r="F2" s="89" t="s">
        <v>1445</v>
      </c>
      <c r="G2" s="42"/>
      <c r="H2" s="88" t="s">
        <v>1447</v>
      </c>
      <c r="I2" s="89" t="s">
        <v>1445</v>
      </c>
      <c r="J2" s="83"/>
      <c r="K2" s="84"/>
      <c r="L2" s="88" t="s">
        <v>1444</v>
      </c>
      <c r="M2" s="89" t="s">
        <v>1445</v>
      </c>
      <c r="N2" s="42"/>
      <c r="O2" s="88" t="s">
        <v>1446</v>
      </c>
      <c r="P2" s="89" t="s">
        <v>1445</v>
      </c>
      <c r="Q2" s="42"/>
      <c r="R2" s="88" t="s">
        <v>1448</v>
      </c>
      <c r="S2" s="89" t="s">
        <v>1445</v>
      </c>
      <c r="T2" s="83"/>
      <c r="U2" s="84"/>
      <c r="V2" s="88" t="s">
        <v>1449</v>
      </c>
      <c r="W2" s="89" t="s">
        <v>1450</v>
      </c>
      <c r="Y2" s="88" t="s">
        <v>1449</v>
      </c>
      <c r="Z2" s="90" t="s">
        <v>1451</v>
      </c>
      <c r="AB2" s="88" t="s">
        <v>1449</v>
      </c>
      <c r="AC2" s="89" t="s">
        <v>1452</v>
      </c>
      <c r="AD2" s="83"/>
      <c r="AE2" s="84"/>
    </row>
    <row r="3" spans="1:31" ht="33.75" customHeight="1">
      <c r="A3" s="87"/>
      <c r="B3" s="91" t="s">
        <v>598</v>
      </c>
      <c r="C3" s="92" t="e">
        <f>COUNTIF(Черга!#REF!,Спиляні!$A$414)</f>
        <v>#REF!</v>
      </c>
      <c r="D3" s="42"/>
      <c r="E3" s="72" t="s">
        <v>1453</v>
      </c>
      <c r="F3" s="92">
        <f>COUNTIF(Черга!C$167:$C$250,E3)</f>
        <v>0</v>
      </c>
      <c r="G3" s="42"/>
      <c r="H3" s="93" t="s">
        <v>1454</v>
      </c>
      <c r="I3" s="92">
        <f>COUNTBLANK(Черга!$F$167:$F$250)</f>
        <v>0</v>
      </c>
      <c r="J3" s="83"/>
      <c r="K3" s="84"/>
      <c r="L3" s="91" t="s">
        <v>598</v>
      </c>
      <c r="M3" s="94">
        <f>COUNTIF(Спиляні!$A$199:$A$352,Спиляні!$A$253)</f>
        <v>14</v>
      </c>
      <c r="N3" s="42"/>
      <c r="O3" s="72" t="s">
        <v>1453</v>
      </c>
      <c r="P3" s="94">
        <f>COUNTIF(Спиляні!$C$199:$C$352,O3)</f>
        <v>0</v>
      </c>
      <c r="Q3" s="42"/>
      <c r="R3" s="72" t="s">
        <v>974</v>
      </c>
      <c r="S3" s="94">
        <f>COUNTIF(Спиляні!$G$199:$G$352,R3)</f>
        <v>1</v>
      </c>
      <c r="T3" s="83"/>
      <c r="U3" s="84"/>
      <c r="V3" s="95" t="s">
        <v>1455</v>
      </c>
      <c r="W3" s="94">
        <f>ROWS(V4:V12)</f>
        <v>9</v>
      </c>
      <c r="Y3" s="95" t="s">
        <v>1455</v>
      </c>
      <c r="Z3" s="94">
        <f>ROWS(Y4:Y7)</f>
        <v>4</v>
      </c>
      <c r="AB3" s="95" t="s">
        <v>1455</v>
      </c>
      <c r="AC3" s="94">
        <f>ROWS(AB4:AB8)</f>
        <v>5</v>
      </c>
      <c r="AD3" s="83"/>
      <c r="AE3" s="84"/>
    </row>
    <row r="4" spans="1:31" ht="39.75" customHeight="1">
      <c r="A4" s="87"/>
      <c r="B4" s="96" t="s">
        <v>1456</v>
      </c>
      <c r="C4" s="92" t="e">
        <f>COUNTIF(Черга!#REF!,Спиляні!$A$359)</f>
        <v>#REF!</v>
      </c>
      <c r="D4" s="42"/>
      <c r="E4" s="72" t="s">
        <v>1457</v>
      </c>
      <c r="F4" s="92">
        <f>COUNTIF(Черга!C$167:$C$250,E4)</f>
        <v>0</v>
      </c>
      <c r="G4" s="42"/>
      <c r="H4" s="97">
        <v>38039</v>
      </c>
      <c r="I4" s="92">
        <f>COUNTIF(Черга!F$167:$F$250,H4)</f>
        <v>0</v>
      </c>
      <c r="J4" s="83"/>
      <c r="K4" s="84"/>
      <c r="L4" s="96" t="s">
        <v>1456</v>
      </c>
      <c r="M4" s="92"/>
      <c r="N4" s="42"/>
      <c r="O4" s="72" t="s">
        <v>1457</v>
      </c>
      <c r="P4" s="94">
        <f>COUNTIF(Спиляні!$C$199:$C$352,O4)</f>
        <v>0</v>
      </c>
      <c r="Q4" s="42"/>
      <c r="R4" s="72" t="s">
        <v>971</v>
      </c>
      <c r="S4" s="94">
        <f>COUNTIF(Спиляні!$G$199:$G$352,R4)</f>
        <v>1</v>
      </c>
      <c r="T4" s="83"/>
      <c r="U4" s="84"/>
      <c r="V4" s="72" t="s">
        <v>1453</v>
      </c>
      <c r="W4" s="94"/>
      <c r="Y4" s="98" t="s">
        <v>1256</v>
      </c>
      <c r="Z4" s="94"/>
      <c r="AB4" s="72" t="s">
        <v>1453</v>
      </c>
      <c r="AC4" s="94"/>
      <c r="AD4" s="83"/>
      <c r="AE4" s="84"/>
    </row>
    <row r="5" spans="1:31" ht="33.75" customHeight="1">
      <c r="A5" s="87"/>
      <c r="B5" s="91" t="s">
        <v>1458</v>
      </c>
      <c r="C5" s="92" t="e">
        <f>COUNTIF(Черга!#REF!,Черга!#REF!)</f>
        <v>#REF!</v>
      </c>
      <c r="D5" s="42"/>
      <c r="E5" s="98" t="s">
        <v>1256</v>
      </c>
      <c r="F5" s="92">
        <f>COUNTIF(Черга!C$167:$C$250,E5)</f>
        <v>0</v>
      </c>
      <c r="G5" s="42"/>
      <c r="H5" s="97">
        <v>38068</v>
      </c>
      <c r="I5" s="92">
        <f>COUNTIF(Черга!F$167:$F$250,H5)</f>
        <v>0</v>
      </c>
      <c r="J5" s="83"/>
      <c r="K5" s="84"/>
      <c r="L5" s="91" t="s">
        <v>1458</v>
      </c>
      <c r="M5" s="94">
        <f>COUNTIF(Спиляні!$A$199:$A$352,Спиляні!$A$308)</f>
        <v>138</v>
      </c>
      <c r="N5" s="42"/>
      <c r="O5" s="98" t="s">
        <v>1256</v>
      </c>
      <c r="P5" s="94">
        <f>COUNTIF(Спиляні!$C$199:$C$352,O5)</f>
        <v>0</v>
      </c>
      <c r="Q5" s="42"/>
      <c r="R5" s="72" t="s">
        <v>980</v>
      </c>
      <c r="S5" s="94">
        <f>COUNTIF(Спиляні!$G$199:$G$352,R5)</f>
        <v>1</v>
      </c>
      <c r="T5" s="83"/>
      <c r="U5" s="84"/>
      <c r="V5" s="72" t="s">
        <v>1457</v>
      </c>
      <c r="W5" s="94"/>
      <c r="Y5" s="98" t="s">
        <v>54</v>
      </c>
      <c r="Z5" s="94"/>
      <c r="AB5" s="72" t="s">
        <v>1457</v>
      </c>
      <c r="AC5" s="94"/>
      <c r="AD5" s="83"/>
      <c r="AE5" s="84"/>
    </row>
    <row r="6" spans="1:31" ht="33.75" customHeight="1">
      <c r="A6" s="87"/>
      <c r="B6" s="91" t="s">
        <v>94</v>
      </c>
      <c r="C6" s="92" t="e">
        <f>COUNTIF(Черга!#REF!,Черга!#REF!)</f>
        <v>#REF!</v>
      </c>
      <c r="D6" s="42"/>
      <c r="E6" s="98" t="s">
        <v>54</v>
      </c>
      <c r="F6" s="92">
        <f>COUNTIF(Черга!C$167:$C$250,E6)</f>
        <v>0</v>
      </c>
      <c r="G6" s="42"/>
      <c r="H6" s="97">
        <v>38425</v>
      </c>
      <c r="I6" s="92">
        <f>COUNTIF(Черга!F$167:$F$250,H6)</f>
        <v>0</v>
      </c>
      <c r="J6" s="83"/>
      <c r="K6" s="84"/>
      <c r="L6" s="91" t="s">
        <v>94</v>
      </c>
      <c r="M6" s="94">
        <f>COUNTIF(Спиляні!$A$199:$A$352,Спиляні!$A$247)</f>
        <v>1</v>
      </c>
      <c r="N6" s="42"/>
      <c r="O6" s="98" t="s">
        <v>54</v>
      </c>
      <c r="P6" s="94">
        <f>COUNTIF(Спиляні!$C$199:$C$352,O6)</f>
        <v>3</v>
      </c>
      <c r="Q6" s="42"/>
      <c r="R6" s="72" t="s">
        <v>995</v>
      </c>
      <c r="S6" s="94">
        <f>COUNTIF(Спиляні!$G$199:$G$352,R6)</f>
        <v>1</v>
      </c>
      <c r="T6" s="83"/>
      <c r="U6" s="84"/>
      <c r="V6" s="98" t="s">
        <v>1256</v>
      </c>
      <c r="W6" s="94"/>
      <c r="Y6" s="98" t="s">
        <v>631</v>
      </c>
      <c r="Z6" s="94"/>
      <c r="AB6" s="72" t="s">
        <v>1459</v>
      </c>
      <c r="AC6" s="94"/>
      <c r="AD6" s="83"/>
      <c r="AE6" s="84"/>
    </row>
    <row r="7" spans="1:31" ht="33.75" customHeight="1">
      <c r="A7" s="87"/>
      <c r="B7" s="91" t="s">
        <v>7</v>
      </c>
      <c r="C7" s="92" t="e">
        <f>COUNTIF(Черга!#REF!,Спиляні!$A$314)</f>
        <v>#REF!</v>
      </c>
      <c r="D7" s="42"/>
      <c r="E7" s="98" t="s">
        <v>631</v>
      </c>
      <c r="F7" s="92">
        <f>COUNTIF(Черга!C$167:$C$250,E7)</f>
        <v>0</v>
      </c>
      <c r="G7" s="42"/>
      <c r="H7" s="99">
        <v>38497</v>
      </c>
      <c r="I7" s="92">
        <f>COUNTIF(Черга!F$167:$F$250,H7)</f>
        <v>0</v>
      </c>
      <c r="J7" s="83"/>
      <c r="K7" s="84"/>
      <c r="L7" s="91" t="s">
        <v>7</v>
      </c>
      <c r="M7" s="94">
        <f>COUNTIF(Спиляні!$A$199:$A$352,Спиляні!$A$314)</f>
        <v>1</v>
      </c>
      <c r="N7" s="42"/>
      <c r="O7" s="98" t="s">
        <v>631</v>
      </c>
      <c r="P7" s="94">
        <f>COUNTIF(Спиляні!$C$199:$C$352,O7)</f>
        <v>0</v>
      </c>
      <c r="Q7" s="42"/>
      <c r="R7" s="100" t="s">
        <v>1014</v>
      </c>
      <c r="S7" s="94">
        <f>COUNTIF(Спиляні!$G$199:$G$352,R7)</f>
        <v>1</v>
      </c>
      <c r="T7" s="83"/>
      <c r="U7" s="84"/>
      <c r="V7" s="98" t="s">
        <v>54</v>
      </c>
      <c r="W7" s="94"/>
      <c r="Y7" s="98" t="s">
        <v>71</v>
      </c>
      <c r="Z7" s="94"/>
      <c r="AB7" s="72" t="s">
        <v>1460</v>
      </c>
      <c r="AC7" s="94"/>
      <c r="AD7" s="83"/>
      <c r="AE7" s="84"/>
    </row>
    <row r="8" spans="1:31" ht="33.75" customHeight="1">
      <c r="A8" s="87"/>
      <c r="B8" s="91" t="s">
        <v>1461</v>
      </c>
      <c r="C8" s="92" t="e">
        <f>COUNTIF(Черга!#REF!,Спиляні!$A$371)</f>
        <v>#REF!</v>
      </c>
      <c r="D8" s="42"/>
      <c r="E8" s="72" t="s">
        <v>1459</v>
      </c>
      <c r="F8" s="92">
        <f>COUNTIF(Черга!C$167:$C$250,E8)</f>
        <v>0</v>
      </c>
      <c r="G8" s="42"/>
      <c r="H8" s="99">
        <v>38537</v>
      </c>
      <c r="I8" s="92">
        <f>COUNTIF(Черга!F$167:$F$250,H8)</f>
        <v>0</v>
      </c>
      <c r="J8" s="83"/>
      <c r="K8" s="84"/>
      <c r="L8" s="91" t="s">
        <v>1461</v>
      </c>
      <c r="M8" s="92"/>
      <c r="N8" s="42"/>
      <c r="O8" s="72" t="s">
        <v>1459</v>
      </c>
      <c r="P8" s="94">
        <f>COUNTIF(Спиляні!$C$199:$C$352,O8)</f>
        <v>0</v>
      </c>
      <c r="Q8" s="42"/>
      <c r="R8" s="100" t="s">
        <v>1022</v>
      </c>
      <c r="S8" s="94">
        <f>COUNTIF(Спиляні!$G$199:$G$352,R8)</f>
        <v>4</v>
      </c>
      <c r="T8" s="83"/>
      <c r="U8" s="84"/>
      <c r="V8" s="98" t="s">
        <v>631</v>
      </c>
      <c r="W8" s="94"/>
      <c r="Y8" s="95" t="s">
        <v>1462</v>
      </c>
      <c r="Z8" s="94">
        <f>ROWS(Y9:Y13)</f>
        <v>5</v>
      </c>
      <c r="AB8" s="72" t="s">
        <v>1463</v>
      </c>
      <c r="AC8" s="94"/>
      <c r="AD8" s="83"/>
      <c r="AE8" s="84"/>
    </row>
    <row r="9" spans="1:31" ht="41.25" customHeight="1">
      <c r="A9" s="87"/>
      <c r="B9" s="101" t="s">
        <v>1464</v>
      </c>
      <c r="C9" s="102" t="e">
        <f>SUM(C3:C8)</f>
        <v>#REF!</v>
      </c>
      <c r="D9" s="42"/>
      <c r="E9" s="98" t="s">
        <v>71</v>
      </c>
      <c r="F9" s="92">
        <f>COUNTIF(Черга!C$167:$C$250,E9)</f>
        <v>1</v>
      </c>
      <c r="G9" s="42"/>
      <c r="H9" s="97">
        <v>38821</v>
      </c>
      <c r="I9" s="92">
        <f>COUNTIF(Черга!F$167:$F$250,H9)</f>
        <v>0</v>
      </c>
      <c r="J9" s="83"/>
      <c r="K9" s="84"/>
      <c r="L9" s="101" t="s">
        <v>1464</v>
      </c>
      <c r="M9" s="102">
        <f>SUM(M3:M8)</f>
        <v>154</v>
      </c>
      <c r="N9" s="42"/>
      <c r="O9" s="98" t="s">
        <v>71</v>
      </c>
      <c r="P9" s="94">
        <f>COUNTIF(Спиляні!$C$199:$C$352,O9)</f>
        <v>2</v>
      </c>
      <c r="Q9" s="42"/>
      <c r="R9" s="72" t="s">
        <v>1053</v>
      </c>
      <c r="S9" s="94">
        <f>COUNTIF(Спиляні!$G$199:$G$352,R9)</f>
        <v>2</v>
      </c>
      <c r="T9" s="83"/>
      <c r="U9" s="84"/>
      <c r="V9" s="72" t="s">
        <v>1459</v>
      </c>
      <c r="W9" s="94"/>
      <c r="Y9" s="98" t="s">
        <v>616</v>
      </c>
      <c r="Z9" s="94"/>
      <c r="AB9" s="95" t="s">
        <v>1462</v>
      </c>
      <c r="AC9" s="94">
        <f>ROWS(AB10:AB15)</f>
        <v>6</v>
      </c>
      <c r="AD9" s="83"/>
      <c r="AE9" s="84"/>
    </row>
    <row r="10" spans="1:31" ht="33.75" customHeight="1">
      <c r="A10" s="87"/>
      <c r="B10" s="42"/>
      <c r="C10" s="42"/>
      <c r="D10" s="42"/>
      <c r="E10" s="72" t="s">
        <v>1460</v>
      </c>
      <c r="F10" s="92">
        <f>COUNTIF(Черга!C$167:$C$250,E10)</f>
        <v>0</v>
      </c>
      <c r="G10" s="42"/>
      <c r="H10" s="97">
        <v>38915</v>
      </c>
      <c r="I10" s="92">
        <f>COUNTIF(Черга!F$167:$F$250,H10)</f>
        <v>0</v>
      </c>
      <c r="J10" s="83"/>
      <c r="K10" s="84"/>
      <c r="L10" s="42"/>
      <c r="M10" s="42"/>
      <c r="N10" s="42"/>
      <c r="O10" s="72" t="s">
        <v>1460</v>
      </c>
      <c r="P10" s="94">
        <f>COUNTIF(Спиляні!$C$199:$C$352,O10)</f>
        <v>0</v>
      </c>
      <c r="Q10" s="42"/>
      <c r="R10" s="100" t="s">
        <v>1075</v>
      </c>
      <c r="S10" s="94">
        <f>COUNTIF(Спиляні!$G$199:$G$352,R10)</f>
        <v>1</v>
      </c>
      <c r="T10" s="83"/>
      <c r="U10" s="84"/>
      <c r="V10" s="98" t="s">
        <v>71</v>
      </c>
      <c r="W10" s="94"/>
      <c r="Y10" s="98" t="s">
        <v>294</v>
      </c>
      <c r="Z10" s="94"/>
      <c r="AB10" s="72" t="s">
        <v>1130</v>
      </c>
      <c r="AC10" s="94"/>
      <c r="AD10" s="83"/>
      <c r="AE10" s="84"/>
    </row>
    <row r="11" spans="1:31" ht="45.75" customHeight="1">
      <c r="A11" s="87"/>
      <c r="B11" s="103" t="s">
        <v>1465</v>
      </c>
      <c r="C11" s="104">
        <v>3</v>
      </c>
      <c r="D11" s="42"/>
      <c r="E11" s="72" t="s">
        <v>1463</v>
      </c>
      <c r="F11" s="92">
        <f>COUNTIF(Черга!C$167:$C$250,E11)</f>
        <v>0</v>
      </c>
      <c r="G11" s="42"/>
      <c r="H11" s="97">
        <v>38922</v>
      </c>
      <c r="I11" s="92">
        <f>COUNTIF(Черга!F$167:$F$250,H11)</f>
        <v>0</v>
      </c>
      <c r="J11" s="83"/>
      <c r="K11" s="84"/>
      <c r="L11" s="103" t="s">
        <v>1465</v>
      </c>
      <c r="M11" s="104">
        <v>20</v>
      </c>
      <c r="N11" s="42"/>
      <c r="O11" s="72" t="s">
        <v>1463</v>
      </c>
      <c r="P11" s="94">
        <f>COUNTIF(Спиляні!$C$199:$C$352,O11)</f>
        <v>0</v>
      </c>
      <c r="Q11" s="42"/>
      <c r="R11" s="100" t="s">
        <v>1092</v>
      </c>
      <c r="S11" s="94">
        <f>COUNTIF(Спиляні!$G$199:$G$352,R11)</f>
        <v>1</v>
      </c>
      <c r="T11" s="83"/>
      <c r="U11" s="84"/>
      <c r="V11" s="72" t="s">
        <v>1460</v>
      </c>
      <c r="W11" s="94"/>
      <c r="Y11" s="98" t="s">
        <v>373</v>
      </c>
      <c r="Z11" s="94"/>
      <c r="AB11" s="72" t="s">
        <v>1466</v>
      </c>
      <c r="AC11" s="94"/>
      <c r="AD11" s="83"/>
      <c r="AE11" s="84"/>
    </row>
    <row r="12" spans="1:31" ht="33.75" customHeight="1">
      <c r="A12" s="87"/>
      <c r="B12" s="42"/>
      <c r="C12" s="42"/>
      <c r="D12" s="42"/>
      <c r="E12" s="72" t="s">
        <v>1130</v>
      </c>
      <c r="F12" s="92">
        <f>COUNTIF(Черга!C$167:$C$250,E12)</f>
        <v>0</v>
      </c>
      <c r="G12" s="42"/>
      <c r="H12" s="97">
        <v>38924</v>
      </c>
      <c r="I12" s="92">
        <f>COUNTIF(Черга!F$167:$F$250,H12)</f>
        <v>0</v>
      </c>
      <c r="J12" s="83"/>
      <c r="K12" s="84"/>
      <c r="N12" s="42"/>
      <c r="O12" s="72" t="s">
        <v>1130</v>
      </c>
      <c r="P12" s="94">
        <f>COUNTIF(Спиляні!$C$199:$C$352,O12)</f>
        <v>1</v>
      </c>
      <c r="Q12" s="42"/>
      <c r="R12" s="100" t="s">
        <v>977</v>
      </c>
      <c r="S12" s="94">
        <f>COUNTIF(Спиляні!$G$199:$G$352,R12)</f>
        <v>1</v>
      </c>
      <c r="T12" s="83"/>
      <c r="U12" s="84"/>
      <c r="V12" s="72" t="s">
        <v>1463</v>
      </c>
      <c r="W12" s="94"/>
      <c r="Y12" s="98" t="s">
        <v>1467</v>
      </c>
      <c r="Z12" s="94"/>
      <c r="AB12" s="72" t="s">
        <v>464</v>
      </c>
      <c r="AC12" s="94"/>
      <c r="AD12" s="83"/>
      <c r="AE12" s="84"/>
    </row>
    <row r="13" spans="1:31" ht="41.25" customHeight="1">
      <c r="A13" s="87"/>
      <c r="B13" s="103" t="s">
        <v>1468</v>
      </c>
      <c r="C13" s="104">
        <v>5</v>
      </c>
      <c r="D13" s="42"/>
      <c r="E13" s="98" t="s">
        <v>616</v>
      </c>
      <c r="F13" s="92">
        <f>COUNTIF(Черга!C$167:$C$250,E13)</f>
        <v>0</v>
      </c>
      <c r="G13" s="42"/>
      <c r="H13" s="97">
        <v>38927</v>
      </c>
      <c r="I13" s="92">
        <f>COUNTIF(Черга!F$167:$F$250,H13)</f>
        <v>0</v>
      </c>
      <c r="J13" s="83"/>
      <c r="K13" s="84"/>
      <c r="L13" s="103" t="s">
        <v>1468</v>
      </c>
      <c r="M13" s="104">
        <v>20</v>
      </c>
      <c r="N13" s="42"/>
      <c r="O13" s="98" t="s">
        <v>616</v>
      </c>
      <c r="P13" s="94">
        <f>COUNTIF(Спиляні!$C$199:$C$352,O13)</f>
        <v>1</v>
      </c>
      <c r="Q13" s="42"/>
      <c r="R13" s="100" t="s">
        <v>983</v>
      </c>
      <c r="S13" s="94">
        <f>COUNTIF(Спиляні!$G$199:$G$352,R13)</f>
        <v>3</v>
      </c>
      <c r="T13" s="83"/>
      <c r="U13" s="84"/>
      <c r="V13" s="95" t="s">
        <v>1462</v>
      </c>
      <c r="W13" s="94">
        <f>ROWS(V14:V24)</f>
        <v>11</v>
      </c>
      <c r="Y13" s="98" t="s">
        <v>264</v>
      </c>
      <c r="Z13" s="94"/>
      <c r="AB13" s="72" t="s">
        <v>1469</v>
      </c>
      <c r="AC13" s="94"/>
      <c r="AD13" s="83"/>
      <c r="AE13" s="84"/>
    </row>
    <row r="14" spans="1:31" ht="33.75" customHeight="1">
      <c r="A14" s="87"/>
      <c r="B14" s="42"/>
      <c r="C14" s="42"/>
      <c r="D14" s="42"/>
      <c r="E14" s="72" t="s">
        <v>1466</v>
      </c>
      <c r="F14" s="92">
        <f>COUNTIF(Черга!C$167:$C$250,E14)</f>
        <v>0</v>
      </c>
      <c r="G14" s="42"/>
      <c r="H14" s="99">
        <v>38946</v>
      </c>
      <c r="I14" s="92">
        <f>COUNTIF(Черга!F$167:$F$250,H14)</f>
        <v>0</v>
      </c>
      <c r="J14" s="83"/>
      <c r="K14" s="84"/>
      <c r="L14" s="42"/>
      <c r="M14" s="42"/>
      <c r="N14" s="42"/>
      <c r="O14" s="72" t="s">
        <v>1466</v>
      </c>
      <c r="P14" s="94">
        <f>COUNTIF(Спиляні!$C$199:$C$352,O14)</f>
        <v>0</v>
      </c>
      <c r="Q14" s="42"/>
      <c r="R14" s="100" t="s">
        <v>989</v>
      </c>
      <c r="S14" s="94">
        <f>COUNTIF(Спиляні!$G$199:$G$352,R14)</f>
        <v>3</v>
      </c>
      <c r="T14" s="83"/>
      <c r="U14" s="84"/>
      <c r="V14" s="72" t="s">
        <v>1130</v>
      </c>
      <c r="W14" s="94"/>
      <c r="Y14" s="95" t="s">
        <v>1470</v>
      </c>
      <c r="Z14" s="94">
        <f>ROWS(Y15:Y23)</f>
        <v>9</v>
      </c>
      <c r="AB14" s="72" t="s">
        <v>1132</v>
      </c>
      <c r="AC14" s="94"/>
      <c r="AD14" s="83"/>
      <c r="AE14" s="84"/>
    </row>
    <row r="15" spans="1:31" ht="33.75" customHeight="1">
      <c r="A15" s="87"/>
      <c r="C15" s="105"/>
      <c r="D15" s="42"/>
      <c r="E15" s="72" t="s">
        <v>464</v>
      </c>
      <c r="F15" s="92">
        <f>COUNTIF(Черга!C$167:$C$250,E15)</f>
        <v>2</v>
      </c>
      <c r="G15" s="42"/>
      <c r="H15" s="97">
        <v>38947</v>
      </c>
      <c r="I15" s="92">
        <f>COUNTIF(Черга!F$167:$F$250,H15)</f>
        <v>0</v>
      </c>
      <c r="J15" s="83"/>
      <c r="K15" s="84"/>
      <c r="L15" s="42"/>
      <c r="M15" s="42"/>
      <c r="N15" s="42"/>
      <c r="O15" s="72" t="s">
        <v>464</v>
      </c>
      <c r="P15" s="94">
        <f>COUNTIF(Спиляні!$C$199:$C$352,O15)</f>
        <v>0</v>
      </c>
      <c r="Q15" s="42"/>
      <c r="R15" s="100" t="s">
        <v>998</v>
      </c>
      <c r="S15" s="94">
        <f>COUNTIF(Спиляні!$G$199:$G$352,R15)</f>
        <v>1</v>
      </c>
      <c r="T15" s="83"/>
      <c r="U15" s="84"/>
      <c r="V15" s="98" t="s">
        <v>616</v>
      </c>
      <c r="W15" s="94"/>
      <c r="Y15" s="98" t="s">
        <v>135</v>
      </c>
      <c r="Z15" s="94"/>
      <c r="AB15" s="72" t="s">
        <v>1471</v>
      </c>
      <c r="AC15" s="94"/>
      <c r="AD15" s="83"/>
      <c r="AE15" s="84"/>
    </row>
    <row r="16" spans="1:31" ht="33.75" customHeight="1">
      <c r="A16" s="87"/>
      <c r="C16" s="42"/>
      <c r="D16" s="42"/>
      <c r="E16" s="98" t="s">
        <v>294</v>
      </c>
      <c r="F16" s="92">
        <f>COUNTIF(Черга!C$167:$C$250,E16)</f>
        <v>2</v>
      </c>
      <c r="G16" s="42"/>
      <c r="H16" s="97">
        <v>38972</v>
      </c>
      <c r="I16" s="92">
        <f>COUNTIF(Черга!F$167:$F$250,H16)</f>
        <v>0</v>
      </c>
      <c r="J16" s="83"/>
      <c r="K16" s="84"/>
      <c r="L16" s="42"/>
      <c r="M16" s="42"/>
      <c r="N16" s="42"/>
      <c r="O16" s="98" t="s">
        <v>294</v>
      </c>
      <c r="P16" s="94">
        <f>COUNTIF(Спиляні!$C$199:$C$352,O16)</f>
        <v>1</v>
      </c>
      <c r="Q16" s="42"/>
      <c r="R16" s="100" t="s">
        <v>1002</v>
      </c>
      <c r="S16" s="94">
        <f>COUNTIF(Спиляні!$G$199:$G$352,R16)</f>
        <v>4</v>
      </c>
      <c r="T16" s="83"/>
      <c r="U16" s="84"/>
      <c r="V16" s="72" t="s">
        <v>1466</v>
      </c>
      <c r="W16" s="94"/>
      <c r="Y16" s="98" t="s">
        <v>862</v>
      </c>
      <c r="Z16" s="94"/>
      <c r="AB16" s="95" t="s">
        <v>1470</v>
      </c>
      <c r="AC16" s="94">
        <f>ROWS(AB17:AB23)</f>
        <v>7</v>
      </c>
      <c r="AD16" s="83"/>
      <c r="AE16" s="84"/>
    </row>
    <row r="17" spans="1:31" ht="33.75" customHeight="1">
      <c r="A17" s="87"/>
      <c r="C17" s="42"/>
      <c r="D17" s="42"/>
      <c r="E17" s="98" t="s">
        <v>373</v>
      </c>
      <c r="F17" s="92">
        <f>COUNTIF(Черга!C$167:$C$250,E17)</f>
        <v>0</v>
      </c>
      <c r="G17" s="42"/>
      <c r="H17" s="97">
        <v>39007</v>
      </c>
      <c r="I17" s="92">
        <f>COUNTIF(Черга!F$167:$F$250,H17)</f>
        <v>0</v>
      </c>
      <c r="J17" s="83"/>
      <c r="K17" s="84"/>
      <c r="L17" s="42"/>
      <c r="M17" s="42"/>
      <c r="N17" s="42"/>
      <c r="O17" s="98" t="s">
        <v>373</v>
      </c>
      <c r="P17" s="94">
        <f>COUNTIF(Спиляні!$C$199:$C$352,O17)</f>
        <v>2</v>
      </c>
      <c r="Q17" s="42"/>
      <c r="R17" s="100" t="s">
        <v>1016</v>
      </c>
      <c r="S17" s="94">
        <f>COUNTIF(Спиляні!$G$199:$G$352,R17)</f>
        <v>5</v>
      </c>
      <c r="T17" s="83"/>
      <c r="U17" s="84"/>
      <c r="V17" s="72" t="s">
        <v>464</v>
      </c>
      <c r="W17" s="94"/>
      <c r="Y17" s="98" t="s">
        <v>1472</v>
      </c>
      <c r="Z17" s="94"/>
      <c r="AB17" s="72" t="s">
        <v>1473</v>
      </c>
      <c r="AC17" s="94"/>
      <c r="AD17" s="83"/>
      <c r="AE17" s="84"/>
    </row>
    <row r="18" spans="1:31" ht="33.75" customHeight="1">
      <c r="A18" s="87"/>
      <c r="C18" s="42"/>
      <c r="D18" s="42"/>
      <c r="E18" s="98" t="s">
        <v>1467</v>
      </c>
      <c r="F18" s="92">
        <f>COUNTIF(Черга!C$167:$C$250,E18)</f>
        <v>0</v>
      </c>
      <c r="G18" s="42"/>
      <c r="H18" s="97">
        <v>39013</v>
      </c>
      <c r="I18" s="92">
        <f>COUNTIF(Черга!F$167:$F$250,H18)</f>
        <v>0</v>
      </c>
      <c r="J18" s="83"/>
      <c r="K18" s="84"/>
      <c r="L18" s="42"/>
      <c r="M18" s="42"/>
      <c r="N18" s="42"/>
      <c r="O18" s="98" t="s">
        <v>1467</v>
      </c>
      <c r="P18" s="94">
        <f>COUNTIF(Спиляні!$C$199:$C$352,O18)</f>
        <v>0</v>
      </c>
      <c r="Q18" s="42"/>
      <c r="R18" s="100" t="s">
        <v>1028</v>
      </c>
      <c r="S18" s="94">
        <f>COUNTIF(Спиляні!$G$199:$G$352,R18)</f>
        <v>14</v>
      </c>
      <c r="T18" s="83"/>
      <c r="U18" s="84"/>
      <c r="V18" s="98" t="s">
        <v>294</v>
      </c>
      <c r="W18" s="94"/>
      <c r="Y18" s="98" t="s">
        <v>1474</v>
      </c>
      <c r="Z18" s="94"/>
      <c r="AB18" s="72" t="s">
        <v>1475</v>
      </c>
      <c r="AC18" s="94"/>
      <c r="AD18" s="83"/>
      <c r="AE18" s="84"/>
    </row>
    <row r="19" spans="1:31" ht="33.75" customHeight="1">
      <c r="A19" s="87"/>
      <c r="C19" s="42"/>
      <c r="D19" s="42"/>
      <c r="E19" s="72" t="s">
        <v>1469</v>
      </c>
      <c r="F19" s="92">
        <f>COUNTIF(Черга!C$167:$C$250,E19)</f>
        <v>0</v>
      </c>
      <c r="G19" s="42"/>
      <c r="H19" s="97">
        <v>39042</v>
      </c>
      <c r="I19" s="92">
        <f>COUNTIF(Черга!F$167:$F$250,H19)</f>
        <v>0</v>
      </c>
      <c r="J19" s="83"/>
      <c r="K19" s="84"/>
      <c r="L19" s="42"/>
      <c r="M19" s="42"/>
      <c r="N19" s="42"/>
      <c r="O19" s="72" t="s">
        <v>1469</v>
      </c>
      <c r="P19" s="94">
        <f>COUNTIF(Спиляні!$C$199:$C$352,O19)</f>
        <v>0</v>
      </c>
      <c r="Q19" s="42"/>
      <c r="R19" s="72" t="s">
        <v>1048</v>
      </c>
      <c r="S19" s="94">
        <f>COUNTIF(Спиляні!$G$199:$G$352,R19)</f>
        <v>3</v>
      </c>
      <c r="T19" s="83"/>
      <c r="U19" s="84"/>
      <c r="V19" s="98" t="s">
        <v>373</v>
      </c>
      <c r="W19" s="94"/>
      <c r="Y19" s="98" t="s">
        <v>1476</v>
      </c>
      <c r="Z19" s="94"/>
      <c r="AB19" s="72" t="s">
        <v>1477</v>
      </c>
      <c r="AC19" s="94"/>
      <c r="AD19" s="83"/>
      <c r="AE19" s="84"/>
    </row>
    <row r="20" spans="1:31" ht="33.75" customHeight="1">
      <c r="A20" s="87"/>
      <c r="C20" s="42"/>
      <c r="D20" s="42"/>
      <c r="E20" s="98" t="s">
        <v>264</v>
      </c>
      <c r="F20" s="92">
        <f>COUNTIF(Черга!C$167:$C$250,E20)</f>
        <v>0</v>
      </c>
      <c r="G20" s="42"/>
      <c r="H20" s="97">
        <v>39044</v>
      </c>
      <c r="I20" s="92">
        <f>COUNTIF(Черга!F$167:$F$250,H20)</f>
        <v>0</v>
      </c>
      <c r="J20" s="83"/>
      <c r="K20" s="84"/>
      <c r="L20" s="42"/>
      <c r="M20" s="42"/>
      <c r="N20" s="42"/>
      <c r="O20" s="98" t="s">
        <v>264</v>
      </c>
      <c r="P20" s="94">
        <f>COUNTIF(Спиляні!$C$199:$C$352,O20)</f>
        <v>2</v>
      </c>
      <c r="Q20" s="42"/>
      <c r="R20" s="100" t="s">
        <v>1056</v>
      </c>
      <c r="S20" s="94">
        <f>COUNTIF(Спиляні!$G$199:$G$352,R20)</f>
        <v>8</v>
      </c>
      <c r="T20" s="83"/>
      <c r="U20" s="84"/>
      <c r="V20" s="98" t="s">
        <v>1467</v>
      </c>
      <c r="W20" s="94"/>
      <c r="Y20" s="98" t="s">
        <v>1478</v>
      </c>
      <c r="Z20" s="94"/>
      <c r="AB20" s="72" t="s">
        <v>1479</v>
      </c>
      <c r="AC20" s="94"/>
      <c r="AD20" s="83"/>
      <c r="AE20" s="84"/>
    </row>
    <row r="21" spans="1:31" ht="33.75" customHeight="1">
      <c r="A21" s="87"/>
      <c r="C21" s="42"/>
      <c r="D21" s="42"/>
      <c r="E21" s="72" t="s">
        <v>1132</v>
      </c>
      <c r="F21" s="92">
        <f>COUNTIF(Черга!C$167:$C$250,E21)</f>
        <v>0</v>
      </c>
      <c r="G21" s="42"/>
      <c r="H21" s="97">
        <v>39051</v>
      </c>
      <c r="I21" s="92">
        <f>COUNTIF(Черга!F$167:$F$250,H21)</f>
        <v>0</v>
      </c>
      <c r="J21" s="83"/>
      <c r="K21" s="84"/>
      <c r="L21" s="42"/>
      <c r="M21" s="42"/>
      <c r="N21" s="42"/>
      <c r="O21" s="72" t="s">
        <v>1132</v>
      </c>
      <c r="P21" s="94">
        <f>COUNTIF(Спиляні!$C$199:$C$352,O21)</f>
        <v>1</v>
      </c>
      <c r="Q21" s="42"/>
      <c r="R21" s="100" t="s">
        <v>1077</v>
      </c>
      <c r="S21" s="94">
        <f>COUNTIF(Спиляні!$G$199:$G$352,R21)</f>
        <v>8</v>
      </c>
      <c r="T21" s="83"/>
      <c r="U21" s="84"/>
      <c r="V21" s="72" t="s">
        <v>1469</v>
      </c>
      <c r="W21" s="94"/>
      <c r="Y21" s="98" t="s">
        <v>142</v>
      </c>
      <c r="Z21" s="94"/>
      <c r="AB21" s="72" t="s">
        <v>1480</v>
      </c>
      <c r="AC21" s="94"/>
      <c r="AD21" s="83"/>
      <c r="AE21" s="84"/>
    </row>
    <row r="22" spans="1:31" ht="33.75" customHeight="1">
      <c r="A22" s="87"/>
      <c r="C22" s="42"/>
      <c r="D22" s="42"/>
      <c r="E22" s="72" t="s">
        <v>1471</v>
      </c>
      <c r="F22" s="92">
        <f>COUNTIF(Черга!C$167:$C$250,E22)</f>
        <v>0</v>
      </c>
      <c r="G22" s="42"/>
      <c r="H22" s="97">
        <v>39070</v>
      </c>
      <c r="I22" s="92">
        <f>COUNTIF(Черга!F$167:$F$250,H22)</f>
        <v>0</v>
      </c>
      <c r="J22" s="83"/>
      <c r="K22" s="84"/>
      <c r="L22" s="42"/>
      <c r="M22" s="42"/>
      <c r="N22" s="42"/>
      <c r="O22" s="72" t="s">
        <v>1471</v>
      </c>
      <c r="P22" s="94">
        <f>COUNTIF(Спиляні!$C$199:$C$352,O22)</f>
        <v>0</v>
      </c>
      <c r="Q22" s="42"/>
      <c r="R22" s="72" t="s">
        <v>1094</v>
      </c>
      <c r="S22" s="94">
        <f>COUNTIF(Спиляні!$G$199:$G$352,R22)</f>
        <v>3</v>
      </c>
      <c r="T22" s="83"/>
      <c r="U22" s="84"/>
      <c r="V22" s="98" t="s">
        <v>264</v>
      </c>
      <c r="W22" s="94"/>
      <c r="Y22" s="98" t="s">
        <v>412</v>
      </c>
      <c r="Z22" s="94"/>
      <c r="AB22" s="72" t="s">
        <v>442</v>
      </c>
      <c r="AC22" s="94"/>
      <c r="AD22" s="83"/>
      <c r="AE22" s="84"/>
    </row>
    <row r="23" spans="1:31" ht="33.75" customHeight="1">
      <c r="A23" s="87"/>
      <c r="C23" s="42"/>
      <c r="D23" s="42"/>
      <c r="E23" s="98" t="s">
        <v>135</v>
      </c>
      <c r="F23" s="92">
        <f>COUNTIF(Черга!C$167:$C$250,E23)</f>
        <v>2</v>
      </c>
      <c r="G23" s="42"/>
      <c r="H23" s="97">
        <v>39071</v>
      </c>
      <c r="I23" s="92">
        <f>COUNTIF(Черга!F$167:$F$250,H23)</f>
        <v>0</v>
      </c>
      <c r="J23" s="83"/>
      <c r="K23" s="84"/>
      <c r="L23" s="42"/>
      <c r="M23" s="42"/>
      <c r="N23" s="42"/>
      <c r="O23" s="98" t="s">
        <v>135</v>
      </c>
      <c r="P23" s="94">
        <f>COUNTIF(Спиляні!$C$199:$C$352,O23)</f>
        <v>4</v>
      </c>
      <c r="Q23" s="42"/>
      <c r="R23" s="72" t="s">
        <v>1101</v>
      </c>
      <c r="S23" s="94">
        <f>COUNTIF(Спиляні!$G$199:$G$352,R23)</f>
        <v>3</v>
      </c>
      <c r="T23" s="83"/>
      <c r="U23" s="84"/>
      <c r="V23" s="72" t="s">
        <v>1132</v>
      </c>
      <c r="W23" s="94"/>
      <c r="Y23" s="98" t="s">
        <v>1143</v>
      </c>
      <c r="Z23" s="94"/>
      <c r="AB23" s="72" t="s">
        <v>550</v>
      </c>
      <c r="AC23" s="94"/>
      <c r="AD23" s="83"/>
      <c r="AE23" s="84"/>
    </row>
    <row r="24" spans="1:31" ht="49.5" customHeight="1">
      <c r="A24" s="87"/>
      <c r="C24" s="42"/>
      <c r="D24" s="42"/>
      <c r="E24" s="72" t="s">
        <v>1473</v>
      </c>
      <c r="F24" s="92">
        <f>COUNTIF(Черга!C$167:$C$250,E24)</f>
        <v>0</v>
      </c>
      <c r="G24" s="42"/>
      <c r="H24" s="97">
        <v>39107</v>
      </c>
      <c r="I24" s="92">
        <f>COUNTIF(Черга!F$167:$F$250,H24)</f>
        <v>0</v>
      </c>
      <c r="J24" s="83"/>
      <c r="K24" s="84"/>
      <c r="L24" s="42"/>
      <c r="M24" s="42"/>
      <c r="N24" s="42"/>
      <c r="O24" s="72" t="s">
        <v>1473</v>
      </c>
      <c r="P24" s="94">
        <f>COUNTIF(Спиляні!$C$199:$C$352,O24)</f>
        <v>0</v>
      </c>
      <c r="Q24" s="42"/>
      <c r="R24" s="72" t="s">
        <v>1113</v>
      </c>
      <c r="S24" s="94">
        <f>COUNTIF(Спиляні!$G$199:$G$352,R24)</f>
        <v>1</v>
      </c>
      <c r="T24" s="83"/>
      <c r="U24" s="84"/>
      <c r="V24" s="72" t="s">
        <v>1471</v>
      </c>
      <c r="W24" s="94"/>
      <c r="Y24" s="95" t="s">
        <v>1481</v>
      </c>
      <c r="Z24" s="94">
        <f>ROWS(Y25:Y30)</f>
        <v>6</v>
      </c>
      <c r="AB24" s="95" t="s">
        <v>1481</v>
      </c>
      <c r="AC24" s="94">
        <f>ROWS(AB25:AB30)</f>
        <v>6</v>
      </c>
      <c r="AD24" s="83"/>
      <c r="AE24" s="84"/>
    </row>
    <row r="25" spans="1:31" ht="51" customHeight="1">
      <c r="A25" s="87"/>
      <c r="C25" s="42"/>
      <c r="D25" s="42"/>
      <c r="E25" s="72" t="s">
        <v>1475</v>
      </c>
      <c r="F25" s="92">
        <f>COUNTIF(Черга!C$167:$C$250,E25)</f>
        <v>0</v>
      </c>
      <c r="G25" s="42"/>
      <c r="H25" s="97">
        <v>39128</v>
      </c>
      <c r="I25" s="92">
        <f>COUNTIF(Черга!F$167:$F$250,H25)</f>
        <v>0</v>
      </c>
      <c r="J25" s="83"/>
      <c r="K25" s="84"/>
      <c r="L25" s="42"/>
      <c r="M25" s="42"/>
      <c r="N25" s="42"/>
      <c r="O25" s="72" t="s">
        <v>1475</v>
      </c>
      <c r="P25" s="94">
        <f>COUNTIF(Спиляні!$C$199:$C$352,O25)</f>
        <v>0</v>
      </c>
      <c r="Q25" s="42"/>
      <c r="R25" s="72" t="s">
        <v>1106</v>
      </c>
      <c r="S25" s="94">
        <f>COUNTIF(Спиляні!$G$199:$G$352,R25)</f>
        <v>3</v>
      </c>
      <c r="T25" s="83"/>
      <c r="U25" s="84"/>
      <c r="V25" s="95" t="s">
        <v>1470</v>
      </c>
      <c r="W25" s="94">
        <f>ROWS(V26:V41)</f>
        <v>16</v>
      </c>
      <c r="Y25" s="98" t="s">
        <v>446</v>
      </c>
      <c r="Z25" s="94"/>
      <c r="AB25" s="72" t="s">
        <v>1482</v>
      </c>
      <c r="AC25" s="94"/>
      <c r="AD25" s="83"/>
      <c r="AE25" s="84"/>
    </row>
    <row r="26" spans="1:31" ht="33.75" customHeight="1">
      <c r="A26" s="87"/>
      <c r="C26" s="42"/>
      <c r="D26" s="42"/>
      <c r="E26" s="72" t="s">
        <v>1477</v>
      </c>
      <c r="F26" s="92">
        <f>COUNTIF(Черга!C$167:$C$250,E26)</f>
        <v>0</v>
      </c>
      <c r="G26" s="42"/>
      <c r="H26" s="97">
        <v>39158</v>
      </c>
      <c r="I26" s="92">
        <f>COUNTIF(Черга!F$167:$F$250,H26)</f>
        <v>0</v>
      </c>
      <c r="J26" s="83"/>
      <c r="K26" s="84"/>
      <c r="L26" s="42"/>
      <c r="M26" s="42"/>
      <c r="N26" s="42"/>
      <c r="O26" s="72" t="s">
        <v>1477</v>
      </c>
      <c r="P26" s="94">
        <f>COUNTIF(Спиляні!$C$199:$C$352,O26)</f>
        <v>0</v>
      </c>
      <c r="Q26" s="42"/>
      <c r="R26" s="72" t="s">
        <v>1110</v>
      </c>
      <c r="S26" s="94">
        <f>COUNTIF(Спиляні!$G$199:$G$352,R26)</f>
        <v>8</v>
      </c>
      <c r="T26" s="83"/>
      <c r="U26" s="84"/>
      <c r="V26" s="98" t="s">
        <v>135</v>
      </c>
      <c r="W26" s="94"/>
      <c r="Y26" s="98" t="s">
        <v>126</v>
      </c>
      <c r="Z26" s="94"/>
      <c r="AB26" s="72" t="s">
        <v>1483</v>
      </c>
      <c r="AC26" s="94"/>
      <c r="AD26" s="83"/>
      <c r="AE26" s="84"/>
    </row>
    <row r="27" spans="1:31" ht="29.25" customHeight="1">
      <c r="A27" s="87"/>
      <c r="C27" s="42"/>
      <c r="D27" s="42"/>
      <c r="E27" s="98" t="s">
        <v>862</v>
      </c>
      <c r="F27" s="92">
        <f>COUNTIF(Черга!C$167:$C$250,E27)</f>
        <v>0</v>
      </c>
      <c r="G27" s="42"/>
      <c r="H27" s="97">
        <v>39167</v>
      </c>
      <c r="I27" s="92">
        <f>COUNTIF(Черга!F$167:$F$250,H27)</f>
        <v>0</v>
      </c>
      <c r="J27" s="83"/>
      <c r="K27" s="84"/>
      <c r="L27" s="42"/>
      <c r="M27" s="42"/>
      <c r="N27" s="42"/>
      <c r="O27" s="98" t="s">
        <v>862</v>
      </c>
      <c r="P27" s="94">
        <f>COUNTIF(Спиляні!$C$199:$C$352,O27)</f>
        <v>2</v>
      </c>
      <c r="Q27" s="42"/>
      <c r="R27" s="72" t="s">
        <v>1134</v>
      </c>
      <c r="S27" s="94">
        <f>COUNTIF(Спиляні!$G$199:$G$352,R27)</f>
        <v>6</v>
      </c>
      <c r="T27" s="83"/>
      <c r="U27" s="84"/>
      <c r="V27" s="72" t="s">
        <v>1473</v>
      </c>
      <c r="W27" s="94"/>
      <c r="Y27" s="98" t="s">
        <v>9</v>
      </c>
      <c r="Z27" s="94"/>
      <c r="AB27" s="72" t="s">
        <v>1484</v>
      </c>
      <c r="AC27" s="94"/>
      <c r="AD27" s="83"/>
      <c r="AE27" s="84"/>
    </row>
    <row r="28" spans="1:31" ht="33.75" customHeight="1">
      <c r="A28" s="87"/>
      <c r="C28" s="42"/>
      <c r="D28" s="42"/>
      <c r="E28" s="98" t="s">
        <v>1472</v>
      </c>
      <c r="F28" s="92">
        <f>COUNTIF(Черга!C$167:$C$250,E28)</f>
        <v>0</v>
      </c>
      <c r="G28" s="42"/>
      <c r="H28" s="99">
        <v>39182</v>
      </c>
      <c r="I28" s="92">
        <f>COUNTIF(Черга!F$167:$F$250,H28)</f>
        <v>0</v>
      </c>
      <c r="J28" s="83"/>
      <c r="K28" s="84"/>
      <c r="L28" s="42"/>
      <c r="M28" s="42"/>
      <c r="N28" s="42"/>
      <c r="O28" s="98" t="s">
        <v>1004</v>
      </c>
      <c r="P28" s="94">
        <f>COUNTIF(Спиляні!$C$199:$C$352,O28)</f>
        <v>1</v>
      </c>
      <c r="Q28" s="42"/>
      <c r="R28" s="72" t="s">
        <v>1144</v>
      </c>
      <c r="S28" s="94">
        <f>COUNTIF(Спиляні!$G$199:$G$352,R28)</f>
        <v>2</v>
      </c>
      <c r="T28" s="83"/>
      <c r="U28" s="84"/>
      <c r="V28" s="72" t="s">
        <v>1475</v>
      </c>
      <c r="W28" s="94"/>
      <c r="Y28" s="98" t="s">
        <v>470</v>
      </c>
      <c r="Z28" s="94"/>
      <c r="AB28" s="72" t="s">
        <v>164</v>
      </c>
      <c r="AC28" s="94"/>
      <c r="AD28" s="83"/>
      <c r="AE28" s="84"/>
    </row>
    <row r="29" spans="1:31" ht="33.75" customHeight="1">
      <c r="A29" s="87"/>
      <c r="C29" s="42"/>
      <c r="D29" s="42"/>
      <c r="E29" s="98" t="s">
        <v>1183</v>
      </c>
      <c r="F29" s="92">
        <f>COUNTIF(Черга!C$167:$C$250,E29)</f>
        <v>0</v>
      </c>
      <c r="G29" s="42"/>
      <c r="H29" s="97">
        <v>39186</v>
      </c>
      <c r="I29" s="92">
        <f>COUNTIF(Черга!F$167:$F$250,H29)</f>
        <v>0</v>
      </c>
      <c r="J29" s="83"/>
      <c r="K29" s="84"/>
      <c r="L29" s="42"/>
      <c r="M29" s="42"/>
      <c r="N29" s="42"/>
      <c r="O29" s="98" t="s">
        <v>1183</v>
      </c>
      <c r="P29" s="94">
        <f>COUNTIF(Спиляні!$C$199:$C$352,O29)</f>
        <v>2</v>
      </c>
      <c r="Q29" s="42"/>
      <c r="R29" s="72" t="s">
        <v>1151</v>
      </c>
      <c r="S29" s="94">
        <f>COUNTIF(Спиляні!$G$199:$G$352,R29)</f>
        <v>1</v>
      </c>
      <c r="T29" s="83"/>
      <c r="U29" s="84"/>
      <c r="V29" s="72" t="s">
        <v>1477</v>
      </c>
      <c r="W29" s="94"/>
      <c r="Y29" s="98" t="s">
        <v>176</v>
      </c>
      <c r="Z29" s="94"/>
      <c r="AB29" s="72" t="s">
        <v>1485</v>
      </c>
      <c r="AC29" s="94"/>
      <c r="AD29" s="83"/>
      <c r="AE29" s="84"/>
    </row>
    <row r="30" spans="1:31" ht="33.75" customHeight="1">
      <c r="A30" s="87"/>
      <c r="C30" s="42"/>
      <c r="D30" s="42"/>
      <c r="E30" s="98" t="s">
        <v>1476</v>
      </c>
      <c r="F30" s="92">
        <f>COUNTIF(Черга!C$167:$C$250,E30)</f>
        <v>0</v>
      </c>
      <c r="G30" s="42"/>
      <c r="H30" s="97">
        <v>39190</v>
      </c>
      <c r="I30" s="92">
        <f>COUNTIF(Черга!F$167:$F$250,H30)</f>
        <v>0</v>
      </c>
      <c r="J30" s="83"/>
      <c r="K30" s="84"/>
      <c r="L30" s="42"/>
      <c r="M30" s="42"/>
      <c r="N30" s="42"/>
      <c r="O30" s="98" t="s">
        <v>1476</v>
      </c>
      <c r="P30" s="94">
        <f>COUNTIF(Спиляні!$C$199:$C$352,O30)</f>
        <v>0</v>
      </c>
      <c r="Q30" s="42"/>
      <c r="R30" s="72" t="s">
        <v>1153</v>
      </c>
      <c r="S30" s="94">
        <f>COUNTIF(Спиляні!$G$199:$G$352,R30)</f>
        <v>2</v>
      </c>
      <c r="T30" s="83"/>
      <c r="U30" s="84"/>
      <c r="V30" s="98" t="s">
        <v>862</v>
      </c>
      <c r="W30" s="94"/>
      <c r="Y30" s="98" t="s">
        <v>586</v>
      </c>
      <c r="Z30" s="94"/>
      <c r="AB30" s="72" t="s">
        <v>1486</v>
      </c>
      <c r="AC30" s="94"/>
      <c r="AD30" s="83"/>
      <c r="AE30" s="84"/>
    </row>
    <row r="31" spans="1:31" ht="33.75" customHeight="1">
      <c r="A31" s="87"/>
      <c r="C31" s="42"/>
      <c r="D31" s="42"/>
      <c r="E31" s="98" t="s">
        <v>1478</v>
      </c>
      <c r="F31" s="92">
        <f>COUNTIF(Черга!C$167:$C$250,E31)</f>
        <v>0</v>
      </c>
      <c r="G31" s="42"/>
      <c r="H31" s="99">
        <v>39198</v>
      </c>
      <c r="I31" s="92">
        <f>COUNTIF(Черга!F$167:$F$250,H31)</f>
        <v>0</v>
      </c>
      <c r="J31" s="83"/>
      <c r="K31" s="84"/>
      <c r="L31" s="42"/>
      <c r="M31" s="42"/>
      <c r="N31" s="42"/>
      <c r="O31" s="98" t="s">
        <v>1478</v>
      </c>
      <c r="P31" s="94">
        <f>COUNTIF(Спиляні!$C$199:$C$352,O31)</f>
        <v>0</v>
      </c>
      <c r="Q31" s="42"/>
      <c r="R31" s="72" t="s">
        <v>1157</v>
      </c>
      <c r="S31" s="94">
        <f>COUNTIF(Спиляні!$G$199:$G$352,R31)</f>
        <v>5</v>
      </c>
      <c r="T31" s="83"/>
      <c r="U31" s="84"/>
      <c r="V31" s="98" t="s">
        <v>1472</v>
      </c>
      <c r="W31" s="94"/>
      <c r="Y31" s="95" t="s">
        <v>1487</v>
      </c>
      <c r="Z31" s="94">
        <f>ROWS(Y32:Y32)</f>
        <v>1</v>
      </c>
      <c r="AB31" s="95" t="s">
        <v>1487</v>
      </c>
      <c r="AC31" s="94">
        <f>ROWS(AB32:AB41)</f>
        <v>10</v>
      </c>
      <c r="AD31" s="83"/>
      <c r="AE31" s="84"/>
    </row>
    <row r="32" spans="1:31" ht="33.75" customHeight="1">
      <c r="A32" s="87"/>
      <c r="C32" s="42"/>
      <c r="D32" s="42"/>
      <c r="E32" s="72" t="s">
        <v>1479</v>
      </c>
      <c r="F32" s="92">
        <f>COUNTIF(Черга!C$167:$C$250,E32)</f>
        <v>0</v>
      </c>
      <c r="G32" s="42"/>
      <c r="H32" s="97">
        <v>39217</v>
      </c>
      <c r="I32" s="92">
        <f>COUNTIF(Черга!F$167:$F$250,H32)</f>
        <v>0</v>
      </c>
      <c r="J32" s="83"/>
      <c r="K32" s="84"/>
      <c r="L32" s="42"/>
      <c r="M32" s="42"/>
      <c r="N32" s="42"/>
      <c r="O32" s="72" t="s">
        <v>1479</v>
      </c>
      <c r="P32" s="94">
        <f>COUNTIF(Спиляні!$C$199:$C$352,O32)</f>
        <v>0</v>
      </c>
      <c r="Q32" s="42"/>
      <c r="R32" s="72" t="s">
        <v>1166</v>
      </c>
      <c r="S32" s="94">
        <f>COUNTIF(Спиляні!$G$199:$G$352,R32)</f>
        <v>1</v>
      </c>
      <c r="T32" s="83"/>
      <c r="U32" s="84"/>
      <c r="V32" s="98" t="s">
        <v>1474</v>
      </c>
      <c r="W32" s="94"/>
      <c r="Y32" s="98" t="s">
        <v>1488</v>
      </c>
      <c r="Z32" s="94"/>
      <c r="AB32" s="72" t="s">
        <v>1489</v>
      </c>
      <c r="AC32" s="94"/>
      <c r="AD32" s="83"/>
      <c r="AE32" s="84"/>
    </row>
    <row r="33" spans="1:31" ht="33.75" customHeight="1">
      <c r="A33" s="87"/>
      <c r="C33" s="42"/>
      <c r="D33" s="42"/>
      <c r="E33" s="98" t="s">
        <v>142</v>
      </c>
      <c r="F33" s="92">
        <f>COUNTIF(Черга!C$167:$C$250,E33)</f>
        <v>0</v>
      </c>
      <c r="G33" s="42"/>
      <c r="H33" s="97">
        <v>39220</v>
      </c>
      <c r="I33" s="92">
        <f>COUNTIF(Черга!F$167:$F$250,H33)</f>
        <v>0</v>
      </c>
      <c r="J33" s="83"/>
      <c r="K33" s="84"/>
      <c r="L33" s="42"/>
      <c r="M33" s="42"/>
      <c r="N33" s="42"/>
      <c r="O33" s="98" t="s">
        <v>142</v>
      </c>
      <c r="P33" s="94">
        <f>COUNTIF(Спиляні!$C$199:$C$352,O33)</f>
        <v>0</v>
      </c>
      <c r="Q33" s="42"/>
      <c r="R33" s="72" t="s">
        <v>1168</v>
      </c>
      <c r="S33" s="94">
        <f>COUNTIF(Спиляні!$G$199:$G$352,R33)</f>
        <v>3</v>
      </c>
      <c r="T33" s="83"/>
      <c r="U33" s="84"/>
      <c r="V33" s="98" t="s">
        <v>1476</v>
      </c>
      <c r="W33" s="94"/>
      <c r="Y33" s="95" t="s">
        <v>1490</v>
      </c>
      <c r="Z33" s="94">
        <v>0</v>
      </c>
      <c r="AB33" s="72" t="s">
        <v>1491</v>
      </c>
      <c r="AC33" s="94"/>
      <c r="AD33" s="83"/>
      <c r="AE33" s="84"/>
    </row>
    <row r="34" spans="1:31" ht="33.75" customHeight="1">
      <c r="A34" s="87"/>
      <c r="C34" s="42"/>
      <c r="D34" s="42"/>
      <c r="E34" s="98" t="s">
        <v>412</v>
      </c>
      <c r="F34" s="92">
        <f>COUNTIF(Черга!C$167:$C$250,E34)</f>
        <v>1</v>
      </c>
      <c r="G34" s="42"/>
      <c r="H34" s="99">
        <v>39223</v>
      </c>
      <c r="I34" s="92">
        <f>COUNTIF(Черга!F$167:$F$250,H34)</f>
        <v>0</v>
      </c>
      <c r="J34" s="83"/>
      <c r="K34" s="84"/>
      <c r="L34" s="42"/>
      <c r="M34" s="42"/>
      <c r="N34" s="42"/>
      <c r="O34" s="98" t="s">
        <v>412</v>
      </c>
      <c r="P34" s="94">
        <f>COUNTIF(Спиляні!$C$199:$C$352,O34)</f>
        <v>1</v>
      </c>
      <c r="Q34" s="42"/>
      <c r="R34" s="72" t="s">
        <v>1173</v>
      </c>
      <c r="S34" s="94">
        <f>COUNTIF(Спиляні!$G$199:$G$352,R34)</f>
        <v>3</v>
      </c>
      <c r="T34" s="83"/>
      <c r="U34" s="84"/>
      <c r="V34" s="98" t="s">
        <v>1478</v>
      </c>
      <c r="W34" s="94"/>
      <c r="Y34" s="106"/>
      <c r="Z34" s="94"/>
      <c r="AB34" s="72" t="s">
        <v>1492</v>
      </c>
      <c r="AC34" s="94"/>
      <c r="AD34" s="83"/>
      <c r="AE34" s="84"/>
    </row>
    <row r="35" spans="1:31" ht="33.75" customHeight="1">
      <c r="A35" s="87"/>
      <c r="C35" s="42"/>
      <c r="D35" s="42"/>
      <c r="E35" s="72" t="s">
        <v>1480</v>
      </c>
      <c r="F35" s="92">
        <f>COUNTIF(Черга!C$167:$C$250,E35)</f>
        <v>0</v>
      </c>
      <c r="G35" s="42"/>
      <c r="H35" s="99">
        <v>39239</v>
      </c>
      <c r="I35" s="92">
        <f>COUNTIF(Черга!F$167:$F$250,H35)</f>
        <v>0</v>
      </c>
      <c r="J35" s="83"/>
      <c r="K35" s="84"/>
      <c r="L35" s="42"/>
      <c r="M35" s="42"/>
      <c r="N35" s="42"/>
      <c r="O35" s="72" t="s">
        <v>1480</v>
      </c>
      <c r="P35" s="94">
        <f>COUNTIF(Спиляні!$C$199:$C$352,O35)</f>
        <v>0</v>
      </c>
      <c r="Q35" s="42"/>
      <c r="R35" s="72" t="s">
        <v>1179</v>
      </c>
      <c r="S35" s="94">
        <f>COUNTIF(Спиляні!$G$199:$G$352,R35)</f>
        <v>3</v>
      </c>
      <c r="T35" s="83"/>
      <c r="U35" s="84"/>
      <c r="V35" s="72" t="s">
        <v>1479</v>
      </c>
      <c r="W35" s="94"/>
      <c r="Y35" s="95" t="s">
        <v>1493</v>
      </c>
      <c r="Z35" s="94">
        <f>ROWS(Y36:Y36)</f>
        <v>1</v>
      </c>
      <c r="AB35" s="72" t="s">
        <v>1494</v>
      </c>
      <c r="AC35" s="94"/>
      <c r="AD35" s="83"/>
      <c r="AE35" s="84"/>
    </row>
    <row r="36" spans="1:31" ht="12.75">
      <c r="A36" s="87"/>
      <c r="C36" s="42"/>
      <c r="D36" s="42"/>
      <c r="E36" s="98" t="s">
        <v>1143</v>
      </c>
      <c r="F36" s="92">
        <f>COUNTIF(Черга!C$167:$C$250,E36)</f>
        <v>0</v>
      </c>
      <c r="G36" s="42"/>
      <c r="H36" s="99">
        <v>39244</v>
      </c>
      <c r="I36" s="92">
        <f>COUNTIF(Черга!F$167:$F$250,H36)</f>
        <v>0</v>
      </c>
      <c r="J36" s="83"/>
      <c r="K36" s="84"/>
      <c r="L36" s="42"/>
      <c r="M36" s="42"/>
      <c r="N36" s="42"/>
      <c r="O36" s="98" t="s">
        <v>1143</v>
      </c>
      <c r="P36" s="94">
        <f>COUNTIF(Спиляні!$C$199:$C$352,O36)</f>
        <v>1</v>
      </c>
      <c r="Q36" s="42"/>
      <c r="R36" s="72" t="s">
        <v>1187</v>
      </c>
      <c r="S36" s="94">
        <f>COUNTIF(Спиляні!$G$199:$G$352,R36)</f>
        <v>4</v>
      </c>
      <c r="T36" s="83"/>
      <c r="U36" s="84"/>
      <c r="V36" s="98" t="s">
        <v>142</v>
      </c>
      <c r="W36" s="94"/>
      <c r="Y36" s="98" t="s">
        <v>1155</v>
      </c>
      <c r="Z36" s="94"/>
      <c r="AB36" s="72" t="s">
        <v>1495</v>
      </c>
      <c r="AC36" s="94"/>
      <c r="AD36" s="83"/>
      <c r="AE36" s="84"/>
    </row>
    <row r="37" spans="1:31" ht="12.75">
      <c r="A37" s="87"/>
      <c r="C37" s="42"/>
      <c r="D37" s="42"/>
      <c r="E37" s="72" t="s">
        <v>442</v>
      </c>
      <c r="F37" s="92">
        <f>COUNTIF(Черга!C$167:$C$250,E37)</f>
        <v>0</v>
      </c>
      <c r="G37" s="42"/>
      <c r="H37" s="99">
        <v>39255</v>
      </c>
      <c r="I37" s="92">
        <f>COUNTIF(Черга!F$167:$F$250,H37)</f>
        <v>0</v>
      </c>
      <c r="J37" s="83"/>
      <c r="K37" s="84"/>
      <c r="L37" s="42"/>
      <c r="M37" s="42"/>
      <c r="N37" s="42"/>
      <c r="O37" s="72" t="s">
        <v>442</v>
      </c>
      <c r="P37" s="94">
        <f>COUNTIF(Спиляні!$C$199:$C$352,O37)</f>
        <v>0</v>
      </c>
      <c r="Q37" s="42"/>
      <c r="R37" s="72" t="s">
        <v>1194</v>
      </c>
      <c r="S37" s="94">
        <f>COUNTIF(Спиляні!$G$199:$G$352,R37)</f>
        <v>4</v>
      </c>
      <c r="T37" s="83"/>
      <c r="U37" s="84"/>
      <c r="V37" s="98" t="s">
        <v>412</v>
      </c>
      <c r="W37" s="94"/>
      <c r="Y37" s="95" t="s">
        <v>1496</v>
      </c>
      <c r="Z37" s="94">
        <f>ROWS(Y38:Y39)</f>
        <v>2</v>
      </c>
      <c r="AB37" s="72" t="s">
        <v>1497</v>
      </c>
      <c r="AC37" s="94"/>
      <c r="AD37" s="83"/>
      <c r="AE37" s="84"/>
    </row>
    <row r="38" spans="1:31" ht="12.75">
      <c r="A38" s="87"/>
      <c r="C38" s="42"/>
      <c r="D38" s="42"/>
      <c r="E38" s="72" t="s">
        <v>550</v>
      </c>
      <c r="F38" s="92">
        <f>COUNTIF(Черга!C$167:$C$250,E38)</f>
        <v>1</v>
      </c>
      <c r="G38" s="42"/>
      <c r="H38" s="99">
        <v>39275</v>
      </c>
      <c r="I38" s="92">
        <f>COUNTIF(Черга!F$167:$F$250,H38)</f>
        <v>0</v>
      </c>
      <c r="J38" s="83"/>
      <c r="K38" s="84"/>
      <c r="L38" s="42"/>
      <c r="M38" s="42"/>
      <c r="N38" s="42"/>
      <c r="O38" s="72" t="s">
        <v>550</v>
      </c>
      <c r="P38" s="94">
        <f>COUNTIF(Спиляні!$C$199:$C$352,O38)</f>
        <v>0</v>
      </c>
      <c r="Q38" s="42"/>
      <c r="R38" s="72" t="s">
        <v>1201</v>
      </c>
      <c r="S38" s="94">
        <f>COUNTIF(Спиляні!$G$199:$G$352,R38)</f>
        <v>12</v>
      </c>
      <c r="T38" s="83"/>
      <c r="U38" s="84"/>
      <c r="V38" s="72" t="s">
        <v>1480</v>
      </c>
      <c r="W38" s="94"/>
      <c r="Y38" s="98" t="s">
        <v>1307</v>
      </c>
      <c r="Z38" s="94"/>
      <c r="AB38" s="72" t="s">
        <v>1498</v>
      </c>
      <c r="AC38" s="94"/>
      <c r="AD38" s="83"/>
      <c r="AE38" s="84"/>
    </row>
    <row r="39" spans="1:31" ht="12.75">
      <c r="A39" s="87"/>
      <c r="C39" s="42"/>
      <c r="D39" s="42"/>
      <c r="E39" s="72" t="s">
        <v>1482</v>
      </c>
      <c r="F39" s="92">
        <f>COUNTIF(Черга!C$167:$C$250,E39)</f>
        <v>0</v>
      </c>
      <c r="G39" s="42"/>
      <c r="H39" s="99">
        <v>39282</v>
      </c>
      <c r="I39" s="92">
        <f>COUNTIF(Черга!F$167:$F$250,H39)</f>
        <v>0</v>
      </c>
      <c r="J39" s="83"/>
      <c r="K39" s="84"/>
      <c r="L39" s="42"/>
      <c r="M39" s="42"/>
      <c r="N39" s="42"/>
      <c r="O39" s="72" t="s">
        <v>1482</v>
      </c>
      <c r="P39" s="94">
        <f>COUNTIF(Спиляні!$C$199:$C$352,O39)</f>
        <v>0</v>
      </c>
      <c r="Q39" s="42"/>
      <c r="R39" s="72" t="s">
        <v>1209</v>
      </c>
      <c r="S39" s="94">
        <f>COUNTIF(Спиляні!$G$199:$G$352,R39)</f>
        <v>1</v>
      </c>
      <c r="T39" s="83"/>
      <c r="U39" s="84"/>
      <c r="V39" s="98" t="s">
        <v>1143</v>
      </c>
      <c r="W39" s="94"/>
      <c r="Y39" s="98" t="s">
        <v>19</v>
      </c>
      <c r="Z39" s="94"/>
      <c r="AB39" s="72" t="s">
        <v>1499</v>
      </c>
      <c r="AC39" s="94"/>
      <c r="AD39" s="83"/>
      <c r="AE39" s="84"/>
    </row>
    <row r="40" spans="1:31" ht="12.75">
      <c r="A40" s="87"/>
      <c r="C40" s="42"/>
      <c r="D40" s="42"/>
      <c r="E40" s="72" t="s">
        <v>1483</v>
      </c>
      <c r="F40" s="92">
        <f>COUNTIF(Черга!C$167:$C$250,E40)</f>
        <v>0</v>
      </c>
      <c r="G40" s="42"/>
      <c r="H40" s="99">
        <v>39284</v>
      </c>
      <c r="I40" s="92">
        <f>COUNTIF(Черга!F$167:$F$250,H40)</f>
        <v>0</v>
      </c>
      <c r="J40" s="83"/>
      <c r="K40" s="84"/>
      <c r="L40" s="42"/>
      <c r="M40" s="42"/>
      <c r="N40" s="42"/>
      <c r="O40" s="72" t="s">
        <v>1483</v>
      </c>
      <c r="P40" s="94">
        <f>COUNTIF(Спиляні!$C$199:$C$352,O40)</f>
        <v>0</v>
      </c>
      <c r="Q40" s="42"/>
      <c r="R40" s="72" t="s">
        <v>1220</v>
      </c>
      <c r="S40" s="94">
        <f>COUNTIF(Спиляні!$G$199:$G$352,R40)</f>
        <v>8</v>
      </c>
      <c r="T40" s="83"/>
      <c r="U40" s="84"/>
      <c r="V40" s="72" t="s">
        <v>442</v>
      </c>
      <c r="W40" s="94"/>
      <c r="Y40" s="95" t="s">
        <v>1500</v>
      </c>
      <c r="Z40" s="94">
        <f>ROWS(Y41:Y41)</f>
        <v>1</v>
      </c>
      <c r="AB40" s="72" t="s">
        <v>1501</v>
      </c>
      <c r="AC40" s="94"/>
      <c r="AD40" s="83"/>
      <c r="AE40" s="84"/>
    </row>
    <row r="41" spans="1:31" ht="12.75">
      <c r="A41" s="87"/>
      <c r="C41" s="42"/>
      <c r="D41" s="42"/>
      <c r="E41" s="98" t="s">
        <v>446</v>
      </c>
      <c r="F41" s="92">
        <f>COUNTIF(Черга!C$167:$C$250,E41)</f>
        <v>0</v>
      </c>
      <c r="G41" s="42"/>
      <c r="H41" s="99">
        <v>39286</v>
      </c>
      <c r="I41" s="92">
        <f>COUNTIF(Черга!F$167:$F$250,H41)</f>
        <v>0</v>
      </c>
      <c r="J41" s="83"/>
      <c r="K41" s="84"/>
      <c r="L41" s="42"/>
      <c r="M41" s="42"/>
      <c r="N41" s="42"/>
      <c r="O41" s="98" t="s">
        <v>446</v>
      </c>
      <c r="P41" s="94">
        <f>COUNTIF(Спиляні!$C$199:$C$352,O41)</f>
        <v>2</v>
      </c>
      <c r="Q41" s="42"/>
      <c r="R41" s="72" t="s">
        <v>1234</v>
      </c>
      <c r="S41" s="94">
        <f>COUNTIF(Спиляні!$G$199:$G$352,R41)</f>
        <v>5</v>
      </c>
      <c r="T41" s="83"/>
      <c r="U41" s="84"/>
      <c r="V41" s="72" t="s">
        <v>550</v>
      </c>
      <c r="W41" s="94"/>
      <c r="Y41" s="98" t="s">
        <v>111</v>
      </c>
      <c r="Z41" s="94"/>
      <c r="AB41" s="72" t="s">
        <v>1502</v>
      </c>
      <c r="AC41" s="94"/>
      <c r="AD41" s="83"/>
      <c r="AE41" s="84"/>
    </row>
    <row r="42" spans="1:31" ht="12.75">
      <c r="A42" s="87"/>
      <c r="B42" s="42"/>
      <c r="C42" s="42"/>
      <c r="D42" s="42"/>
      <c r="E42" s="98" t="s">
        <v>126</v>
      </c>
      <c r="F42" s="92">
        <f>COUNTIF(Черга!C$167:$C$250,E42)</f>
        <v>1</v>
      </c>
      <c r="G42" s="42"/>
      <c r="H42" s="99">
        <v>39296</v>
      </c>
      <c r="I42" s="92">
        <f>COUNTIF(Черга!F$167:$F$250,H42)</f>
        <v>0</v>
      </c>
      <c r="J42" s="83"/>
      <c r="K42" s="84"/>
      <c r="L42" s="42"/>
      <c r="M42" s="42"/>
      <c r="N42" s="42"/>
      <c r="O42" s="98" t="s">
        <v>126</v>
      </c>
      <c r="P42" s="94">
        <f>COUNTIF(Спиляні!$C$199:$C$352,O42)</f>
        <v>2</v>
      </c>
      <c r="Q42" s="42"/>
      <c r="R42" s="72" t="s">
        <v>1241</v>
      </c>
      <c r="S42" s="94">
        <f>COUNTIF(Спиляні!$G$199:$G$352,R42)</f>
        <v>6</v>
      </c>
      <c r="T42" s="83"/>
      <c r="U42" s="84"/>
      <c r="V42" s="95" t="s">
        <v>1481</v>
      </c>
      <c r="W42" s="94">
        <f>ROWS(V43:V54)</f>
        <v>12</v>
      </c>
      <c r="Y42" s="95" t="s">
        <v>1503</v>
      </c>
      <c r="Z42" s="94">
        <f>ROWS(Y43:Y55)</f>
        <v>13</v>
      </c>
      <c r="AB42" s="95" t="s">
        <v>1490</v>
      </c>
      <c r="AC42" s="94">
        <f>ROWS(AB43:AB44)</f>
        <v>2</v>
      </c>
      <c r="AD42" s="83"/>
      <c r="AE42" s="84"/>
    </row>
    <row r="43" spans="1:31" ht="12.75">
      <c r="A43" s="87"/>
      <c r="B43" s="42"/>
      <c r="C43" s="42"/>
      <c r="D43" s="42"/>
      <c r="E43" s="98" t="s">
        <v>9</v>
      </c>
      <c r="F43" s="92">
        <f>COUNTIF(Черга!C$167:$C$250,E43)</f>
        <v>3</v>
      </c>
      <c r="G43" s="42"/>
      <c r="H43" s="99">
        <v>39309</v>
      </c>
      <c r="I43" s="92">
        <f>COUNTIF(Черга!F$167:$F$250,H43)</f>
        <v>0</v>
      </c>
      <c r="J43" s="83"/>
      <c r="K43" s="84"/>
      <c r="L43" s="42"/>
      <c r="M43" s="42"/>
      <c r="N43" s="42"/>
      <c r="O43" s="98" t="s">
        <v>9</v>
      </c>
      <c r="P43" s="94">
        <f>COUNTIF(Спиляні!$C$199:$C$352,O43)</f>
        <v>4</v>
      </c>
      <c r="Q43" s="42"/>
      <c r="R43" s="72" t="s">
        <v>1247</v>
      </c>
      <c r="S43" s="94">
        <f>COUNTIF(Спиляні!$G$199:$G$352,R43)</f>
        <v>6</v>
      </c>
      <c r="T43" s="83"/>
      <c r="U43" s="84"/>
      <c r="V43" s="72" t="s">
        <v>1482</v>
      </c>
      <c r="W43" s="94"/>
      <c r="Y43" s="98" t="s">
        <v>580</v>
      </c>
      <c r="Z43" s="94"/>
      <c r="AB43" s="72" t="s">
        <v>888</v>
      </c>
      <c r="AC43" s="94"/>
      <c r="AD43" s="83"/>
      <c r="AE43" s="84"/>
    </row>
    <row r="44" spans="1:31" ht="12.75">
      <c r="A44" s="87"/>
      <c r="B44" s="42"/>
      <c r="C44" s="42"/>
      <c r="D44" s="42"/>
      <c r="E44" s="98" t="s">
        <v>470</v>
      </c>
      <c r="F44" s="92">
        <f>COUNTIF(Черга!C$167:$C$250,E44)</f>
        <v>1</v>
      </c>
      <c r="G44" s="42"/>
      <c r="H44" s="99">
        <v>39325</v>
      </c>
      <c r="I44" s="92">
        <f>COUNTIF(Черга!F$167:$F$250,H44)</f>
        <v>0</v>
      </c>
      <c r="J44" s="83"/>
      <c r="K44" s="84"/>
      <c r="L44" s="42"/>
      <c r="M44" s="42"/>
      <c r="N44" s="42"/>
      <c r="O44" s="98" t="s">
        <v>470</v>
      </c>
      <c r="P44" s="94">
        <f>COUNTIF(Спиляні!$C$199:$C$352,O44)</f>
        <v>2</v>
      </c>
      <c r="Q44" s="42"/>
      <c r="T44" s="83"/>
      <c r="U44" s="84"/>
      <c r="V44" s="72" t="s">
        <v>1483</v>
      </c>
      <c r="W44" s="94"/>
      <c r="Y44" s="98" t="s">
        <v>1159</v>
      </c>
      <c r="Z44" s="94"/>
      <c r="AB44" s="72" t="s">
        <v>1504</v>
      </c>
      <c r="AC44" s="94"/>
      <c r="AD44" s="83"/>
      <c r="AE44" s="84"/>
    </row>
    <row r="45" spans="1:31" ht="12.75">
      <c r="A45" s="87"/>
      <c r="B45" s="42"/>
      <c r="C45" s="42"/>
      <c r="D45" s="42"/>
      <c r="E45" s="98" t="s">
        <v>176</v>
      </c>
      <c r="F45" s="92">
        <f>COUNTIF(Черга!C$167:$C$250,E45)</f>
        <v>0</v>
      </c>
      <c r="G45" s="42"/>
      <c r="H45" s="99">
        <v>39414</v>
      </c>
      <c r="I45" s="92">
        <f>COUNTIF(Черга!F$167:$F$250,H45)</f>
        <v>0</v>
      </c>
      <c r="J45" s="83"/>
      <c r="K45" s="84"/>
      <c r="L45" s="42"/>
      <c r="M45" s="42"/>
      <c r="N45" s="42"/>
      <c r="O45" s="98" t="s">
        <v>176</v>
      </c>
      <c r="P45" s="94">
        <f>COUNTIF(Спиляні!$C$199:$C$352,O45)</f>
        <v>0</v>
      </c>
      <c r="Q45" s="42"/>
      <c r="T45" s="83"/>
      <c r="U45" s="84"/>
      <c r="V45" s="98" t="s">
        <v>446</v>
      </c>
      <c r="W45" s="94"/>
      <c r="Y45" s="98" t="s">
        <v>1505</v>
      </c>
      <c r="Z45" s="94"/>
      <c r="AB45" s="95" t="s">
        <v>1493</v>
      </c>
      <c r="AC45" s="94">
        <f>ROWS(AB46:AB46)</f>
        <v>1</v>
      </c>
      <c r="AD45" s="83"/>
      <c r="AE45" s="84"/>
    </row>
    <row r="46" spans="1:31" ht="12.75">
      <c r="A46" s="87"/>
      <c r="B46" s="42"/>
      <c r="C46" s="42"/>
      <c r="D46" s="42"/>
      <c r="E46" s="72" t="s">
        <v>1484</v>
      </c>
      <c r="F46" s="92">
        <f>COUNTIF(Черга!C$167:$C$250,E46)</f>
        <v>0</v>
      </c>
      <c r="G46" s="42"/>
      <c r="H46" s="99">
        <v>39440</v>
      </c>
      <c r="I46" s="92">
        <f>COUNTIF(Черга!F$167:$F$250,H46)</f>
        <v>0</v>
      </c>
      <c r="J46" s="83"/>
      <c r="K46" s="84"/>
      <c r="L46" s="42"/>
      <c r="M46" s="42"/>
      <c r="N46" s="42"/>
      <c r="O46" s="72" t="s">
        <v>1484</v>
      </c>
      <c r="P46" s="94">
        <f>COUNTIF(Спиляні!$C$199:$C$352,O46)</f>
        <v>0</v>
      </c>
      <c r="Q46" s="42"/>
      <c r="R46" s="42"/>
      <c r="S46" s="42"/>
      <c r="T46" s="83"/>
      <c r="U46" s="84"/>
      <c r="V46" s="98" t="s">
        <v>126</v>
      </c>
      <c r="W46" s="94"/>
      <c r="Y46" s="98" t="s">
        <v>82</v>
      </c>
      <c r="Z46" s="94"/>
      <c r="AB46" s="72" t="s">
        <v>1506</v>
      </c>
      <c r="AC46" s="94"/>
      <c r="AD46" s="83"/>
      <c r="AE46" s="84"/>
    </row>
    <row r="47" spans="1:31" ht="12.75">
      <c r="A47" s="87"/>
      <c r="B47" s="42"/>
      <c r="C47" s="42"/>
      <c r="D47" s="42"/>
      <c r="E47" s="72" t="s">
        <v>164</v>
      </c>
      <c r="F47" s="92">
        <f>COUNTIF(Черга!C$167:$C$250,E47)</f>
        <v>0</v>
      </c>
      <c r="G47" s="42"/>
      <c r="H47" s="99">
        <v>39456</v>
      </c>
      <c r="I47" s="92">
        <f>COUNTIF(Черга!F$167:$F$250,H47)</f>
        <v>0</v>
      </c>
      <c r="J47" s="83"/>
      <c r="K47" s="84"/>
      <c r="L47" s="42"/>
      <c r="M47" s="42"/>
      <c r="N47" s="42"/>
      <c r="O47" s="72" t="s">
        <v>164</v>
      </c>
      <c r="P47" s="94">
        <f>COUNTIF(Спиляні!$C$199:$C$352,O47)</f>
        <v>0</v>
      </c>
      <c r="Q47" s="42"/>
      <c r="R47" s="101" t="s">
        <v>1464</v>
      </c>
      <c r="S47" s="102">
        <f>SUM(S3:S43)</f>
        <v>153</v>
      </c>
      <c r="T47" s="83"/>
      <c r="U47" s="84"/>
      <c r="V47" s="98" t="s">
        <v>9</v>
      </c>
      <c r="W47" s="94"/>
      <c r="Y47" s="98" t="s">
        <v>731</v>
      </c>
      <c r="Z47" s="94"/>
      <c r="AB47" s="95" t="s">
        <v>1496</v>
      </c>
      <c r="AC47" s="94">
        <f>ROWS(AB48:AB56)</f>
        <v>9</v>
      </c>
      <c r="AD47" s="83"/>
      <c r="AE47" s="84"/>
    </row>
    <row r="48" spans="1:31" ht="14.25" customHeight="1">
      <c r="A48" s="87"/>
      <c r="B48" s="42"/>
      <c r="C48" s="42"/>
      <c r="D48" s="42"/>
      <c r="E48" s="72" t="s">
        <v>1485</v>
      </c>
      <c r="F48" s="92">
        <f>COUNTIF(Черга!C$167:$C$250,E48)</f>
        <v>0</v>
      </c>
      <c r="G48" s="42"/>
      <c r="H48" s="99">
        <v>39472</v>
      </c>
      <c r="I48" s="92">
        <f>COUNTIF(Черга!F$167:$F$250,H48)</f>
        <v>0</v>
      </c>
      <c r="J48" s="83"/>
      <c r="K48" s="84"/>
      <c r="L48" s="42"/>
      <c r="M48" s="42"/>
      <c r="N48" s="42"/>
      <c r="O48" s="72" t="s">
        <v>1485</v>
      </c>
      <c r="P48" s="94">
        <f>COUNTIF(Спиляні!$C$199:$C$352,O48)</f>
        <v>0</v>
      </c>
      <c r="Q48" s="42"/>
      <c r="R48" s="42"/>
      <c r="S48" s="42"/>
      <c r="T48" s="83"/>
      <c r="U48" s="84"/>
      <c r="V48" s="98" t="s">
        <v>470</v>
      </c>
      <c r="W48" s="94"/>
      <c r="Y48" s="98" t="s">
        <v>1140</v>
      </c>
      <c r="Z48" s="94"/>
      <c r="AB48" s="72" t="s">
        <v>1507</v>
      </c>
      <c r="AC48" s="94"/>
      <c r="AD48" s="83"/>
      <c r="AE48" s="84"/>
    </row>
    <row r="49" spans="1:31" ht="12.75">
      <c r="A49" s="87"/>
      <c r="B49" s="42"/>
      <c r="C49" s="42"/>
      <c r="D49" s="42"/>
      <c r="E49" s="72" t="s">
        <v>1486</v>
      </c>
      <c r="F49" s="92">
        <f>COUNTIF(Черга!C$167:$C$250,E49)</f>
        <v>0</v>
      </c>
      <c r="G49" s="42"/>
      <c r="H49" s="99">
        <v>39493</v>
      </c>
      <c r="I49" s="92">
        <f>COUNTIF(Черга!F$167:$F$250,H49)</f>
        <v>0</v>
      </c>
      <c r="J49" s="83"/>
      <c r="K49" s="84"/>
      <c r="L49" s="42"/>
      <c r="M49" s="42"/>
      <c r="N49" s="42"/>
      <c r="O49" s="72" t="s">
        <v>1486</v>
      </c>
      <c r="P49" s="94">
        <f>COUNTIF(Спиляні!$C$199:$C$352,O49)</f>
        <v>0</v>
      </c>
      <c r="Q49" s="42"/>
      <c r="T49" s="83"/>
      <c r="U49" s="84"/>
      <c r="V49" s="98" t="s">
        <v>176</v>
      </c>
      <c r="W49" s="94"/>
      <c r="Y49" s="98" t="s">
        <v>712</v>
      </c>
      <c r="Z49" s="94"/>
      <c r="AB49" s="72" t="s">
        <v>1508</v>
      </c>
      <c r="AC49" s="94"/>
      <c r="AD49" s="83"/>
      <c r="AE49" s="84"/>
    </row>
    <row r="50" spans="1:31" ht="12.75">
      <c r="A50" s="87"/>
      <c r="B50" s="42"/>
      <c r="C50" s="42"/>
      <c r="D50" s="42"/>
      <c r="E50" s="98" t="s">
        <v>586</v>
      </c>
      <c r="F50" s="92">
        <f>COUNTIF(Черга!C$167:$C$250,E50)</f>
        <v>1</v>
      </c>
      <c r="G50" s="42"/>
      <c r="H50" s="99">
        <v>39497</v>
      </c>
      <c r="I50" s="92">
        <f>COUNTIF(Черга!F$167:$F$250,H50)</f>
        <v>0</v>
      </c>
      <c r="J50" s="83"/>
      <c r="K50" s="84"/>
      <c r="L50" s="42"/>
      <c r="M50" s="42"/>
      <c r="N50" s="42"/>
      <c r="O50" s="98" t="s">
        <v>586</v>
      </c>
      <c r="P50" s="94">
        <f>COUNTIF(Спиляні!$C$199:$C$352,O50)</f>
        <v>1</v>
      </c>
      <c r="Q50" s="42"/>
      <c r="R50" s="42"/>
      <c r="S50" s="42"/>
      <c r="T50" s="83"/>
      <c r="U50" s="84"/>
      <c r="V50" s="72" t="s">
        <v>1484</v>
      </c>
      <c r="W50" s="94"/>
      <c r="Y50" s="98" t="s">
        <v>672</v>
      </c>
      <c r="Z50" s="94"/>
      <c r="AB50" s="72" t="s">
        <v>1509</v>
      </c>
      <c r="AC50" s="94"/>
      <c r="AD50" s="83"/>
      <c r="AE50" s="84"/>
    </row>
    <row r="51" spans="1:31" ht="12.75">
      <c r="A51" s="87"/>
      <c r="B51" s="42"/>
      <c r="C51" s="42"/>
      <c r="D51" s="42"/>
      <c r="E51" s="72" t="s">
        <v>1489</v>
      </c>
      <c r="F51" s="92">
        <f>COUNTIF(Черга!C$167:$C$250,E51)</f>
        <v>0</v>
      </c>
      <c r="G51" s="42"/>
      <c r="H51" s="99">
        <v>39512</v>
      </c>
      <c r="I51" s="92">
        <f>COUNTIF(Черга!F$167:$F$250,H51)</f>
        <v>0</v>
      </c>
      <c r="J51" s="83"/>
      <c r="K51" s="84"/>
      <c r="O51" s="72" t="s">
        <v>1489</v>
      </c>
      <c r="P51" s="94">
        <f>COUNTIF(Спиляні!$C$199:$C$352,O51)</f>
        <v>0</v>
      </c>
      <c r="T51" s="83"/>
      <c r="U51" s="84"/>
      <c r="V51" s="72" t="s">
        <v>164</v>
      </c>
      <c r="W51" s="94"/>
      <c r="Y51" s="98" t="s">
        <v>1025</v>
      </c>
      <c r="Z51" s="94"/>
      <c r="AB51" s="72" t="s">
        <v>1510</v>
      </c>
      <c r="AC51" s="94"/>
      <c r="AD51" s="83"/>
      <c r="AE51" s="84"/>
    </row>
    <row r="52" spans="1:31" ht="12.75">
      <c r="A52" s="87"/>
      <c r="B52" s="42"/>
      <c r="C52" s="42"/>
      <c r="D52" s="42"/>
      <c r="E52" s="72" t="s">
        <v>1491</v>
      </c>
      <c r="F52" s="92">
        <f>COUNTIF(Черга!C$167:$C$250,E52)</f>
        <v>0</v>
      </c>
      <c r="G52" s="42"/>
      <c r="H52" s="99">
        <v>39526</v>
      </c>
      <c r="I52" s="92">
        <f>COUNTIF(Черга!F$167:$F$250,H52)</f>
        <v>0</v>
      </c>
      <c r="J52" s="83"/>
      <c r="K52" s="84"/>
      <c r="O52" s="72" t="s">
        <v>1491</v>
      </c>
      <c r="P52" s="94">
        <f>COUNTIF(Спиляні!$C$199:$C$352,O52)</f>
        <v>0</v>
      </c>
      <c r="T52" s="83"/>
      <c r="U52" s="84"/>
      <c r="V52" s="72" t="s">
        <v>1485</v>
      </c>
      <c r="W52" s="94"/>
      <c r="Y52" s="98" t="s">
        <v>893</v>
      </c>
      <c r="Z52" s="94"/>
      <c r="AB52" s="72" t="s">
        <v>1511</v>
      </c>
      <c r="AC52" s="94"/>
      <c r="AD52" s="83"/>
      <c r="AE52" s="84"/>
    </row>
    <row r="53" spans="1:31" ht="12.75">
      <c r="A53" s="87"/>
      <c r="B53" s="42"/>
      <c r="C53" s="42"/>
      <c r="D53" s="42"/>
      <c r="E53" s="72" t="s">
        <v>1492</v>
      </c>
      <c r="F53" s="92">
        <f>COUNTIF(Черга!C$167:$C$250,E53)</f>
        <v>0</v>
      </c>
      <c r="G53" s="42"/>
      <c r="H53" s="99">
        <v>39540</v>
      </c>
      <c r="I53" s="92">
        <f>COUNTIF(Черга!F$167:$F$250,H53)</f>
        <v>0</v>
      </c>
      <c r="J53" s="83"/>
      <c r="K53" s="84"/>
      <c r="O53" s="72" t="s">
        <v>1492</v>
      </c>
      <c r="P53" s="94">
        <f>COUNTIF(Спиляні!$C$199:$C$352,O53)</f>
        <v>0</v>
      </c>
      <c r="T53" s="83"/>
      <c r="U53" s="84"/>
      <c r="V53" s="72" t="s">
        <v>1486</v>
      </c>
      <c r="W53" s="94"/>
      <c r="Y53" s="98" t="s">
        <v>159</v>
      </c>
      <c r="Z53" s="94"/>
      <c r="AB53" s="72" t="s">
        <v>1512</v>
      </c>
      <c r="AC53" s="94"/>
      <c r="AD53" s="83"/>
      <c r="AE53" s="84"/>
    </row>
    <row r="54" spans="1:31" ht="12.75">
      <c r="A54" s="87"/>
      <c r="B54" s="42"/>
      <c r="C54" s="42"/>
      <c r="D54" s="42"/>
      <c r="E54" s="72" t="s">
        <v>1494</v>
      </c>
      <c r="F54" s="92">
        <f>COUNTIF(Черга!C$167:$C$250,E54)</f>
        <v>0</v>
      </c>
      <c r="G54" s="42"/>
      <c r="H54" s="99">
        <v>39567</v>
      </c>
      <c r="I54" s="92">
        <f>COUNTIF(Черга!F$167:$F$250,H54)</f>
        <v>0</v>
      </c>
      <c r="J54" s="83"/>
      <c r="K54" s="84"/>
      <c r="O54" s="72" t="s">
        <v>1494</v>
      </c>
      <c r="P54" s="94">
        <f>COUNTIF(Спиляні!$C$199:$C$352,O54)</f>
        <v>0</v>
      </c>
      <c r="T54" s="83"/>
      <c r="U54" s="84"/>
      <c r="V54" s="98" t="s">
        <v>586</v>
      </c>
      <c r="W54" s="94"/>
      <c r="Y54" s="98" t="s">
        <v>991</v>
      </c>
      <c r="Z54" s="94"/>
      <c r="AB54" s="72" t="s">
        <v>1513</v>
      </c>
      <c r="AC54" s="94"/>
      <c r="AD54" s="83"/>
      <c r="AE54" s="84"/>
    </row>
    <row r="55" spans="1:31" ht="12.75">
      <c r="A55" s="87"/>
      <c r="B55" s="42"/>
      <c r="C55" s="42"/>
      <c r="D55" s="42"/>
      <c r="E55" s="72" t="s">
        <v>1495</v>
      </c>
      <c r="F55" s="92">
        <f>COUNTIF(Черга!C$167:$C$250,E55)</f>
        <v>0</v>
      </c>
      <c r="G55" s="42"/>
      <c r="H55" s="99">
        <v>39574</v>
      </c>
      <c r="I55" s="92">
        <f>COUNTIF(Черга!F$167:$F$250,H55)</f>
        <v>0</v>
      </c>
      <c r="J55" s="83"/>
      <c r="K55" s="84"/>
      <c r="O55" s="72" t="s">
        <v>1495</v>
      </c>
      <c r="P55" s="94">
        <f>COUNTIF(Спиляні!$C$199:$C$352,O55)</f>
        <v>0</v>
      </c>
      <c r="T55" s="83"/>
      <c r="U55" s="84"/>
      <c r="V55" s="95" t="s">
        <v>1487</v>
      </c>
      <c r="W55" s="94">
        <f>ROWS(V56:V66)</f>
        <v>11</v>
      </c>
      <c r="Y55" s="98" t="s">
        <v>1200</v>
      </c>
      <c r="Z55" s="94"/>
      <c r="AB55" s="72" t="s">
        <v>1514</v>
      </c>
      <c r="AC55" s="94"/>
      <c r="AD55" s="83"/>
      <c r="AE55" s="84"/>
    </row>
    <row r="56" spans="1:31" ht="12.75">
      <c r="A56" s="87"/>
      <c r="B56" s="42"/>
      <c r="C56" s="42"/>
      <c r="D56" s="42"/>
      <c r="E56" s="72" t="s">
        <v>1497</v>
      </c>
      <c r="F56" s="92">
        <f>COUNTIF(Черга!C$167:$C$250,E56)</f>
        <v>0</v>
      </c>
      <c r="G56" s="42"/>
      <c r="H56" s="99">
        <v>39580</v>
      </c>
      <c r="I56" s="92">
        <f>COUNTIF(Черга!F$167:$F$250,H56)</f>
        <v>0</v>
      </c>
      <c r="J56" s="83"/>
      <c r="K56" s="84"/>
      <c r="O56" s="72" t="s">
        <v>1497</v>
      </c>
      <c r="P56" s="94">
        <f>COUNTIF(Спиляні!$C$199:$C$352,O56)</f>
        <v>0</v>
      </c>
      <c r="T56" s="83"/>
      <c r="U56" s="84"/>
      <c r="V56" s="72" t="s">
        <v>1489</v>
      </c>
      <c r="W56" s="94"/>
      <c r="Y56" s="95" t="s">
        <v>1515</v>
      </c>
      <c r="Z56" s="94">
        <f>ROWS(Y57:Y61)</f>
        <v>5</v>
      </c>
      <c r="AB56" s="72" t="s">
        <v>1516</v>
      </c>
      <c r="AC56" s="94"/>
      <c r="AD56" s="83"/>
      <c r="AE56" s="84"/>
    </row>
    <row r="57" spans="1:31" ht="12.75">
      <c r="A57" s="87"/>
      <c r="B57" s="42"/>
      <c r="C57" s="42"/>
      <c r="D57" s="42"/>
      <c r="E57" s="98" t="s">
        <v>1488</v>
      </c>
      <c r="F57" s="92">
        <f>COUNTIF(Черга!C$167:$C$250,E57)</f>
        <v>0</v>
      </c>
      <c r="G57" s="42"/>
      <c r="H57" s="99">
        <v>39583</v>
      </c>
      <c r="I57" s="92">
        <f>COUNTIF(Черга!F$167:$F$250,H57)</f>
        <v>0</v>
      </c>
      <c r="J57" s="83"/>
      <c r="K57" s="84"/>
      <c r="O57" s="98" t="s">
        <v>1488</v>
      </c>
      <c r="P57" s="94">
        <f>COUNTIF(Спиляні!$C$199:$C$352,O57)</f>
        <v>0</v>
      </c>
      <c r="T57" s="83"/>
      <c r="U57" s="84"/>
      <c r="V57" s="72" t="s">
        <v>1491</v>
      </c>
      <c r="W57" s="94"/>
      <c r="Y57" s="98" t="s">
        <v>1176</v>
      </c>
      <c r="Z57" s="94"/>
      <c r="AB57" s="95" t="s">
        <v>1500</v>
      </c>
      <c r="AC57" s="94">
        <f>ROWS(AB58:AB60)</f>
        <v>3</v>
      </c>
      <c r="AD57" s="83"/>
      <c r="AE57" s="84"/>
    </row>
    <row r="58" spans="1:31" ht="12.75">
      <c r="A58" s="87"/>
      <c r="B58" s="42"/>
      <c r="C58" s="42"/>
      <c r="D58" s="42"/>
      <c r="E58" s="72" t="s">
        <v>1498</v>
      </c>
      <c r="F58" s="92">
        <f>COUNTIF(Черга!C$167:$C$250,E58)</f>
        <v>0</v>
      </c>
      <c r="G58" s="42"/>
      <c r="H58" s="99">
        <v>39589</v>
      </c>
      <c r="I58" s="92">
        <f>COUNTIF(Черга!F$167:$F$250,H58)</f>
        <v>0</v>
      </c>
      <c r="J58" s="83"/>
      <c r="K58" s="84"/>
      <c r="O58" s="72" t="s">
        <v>1498</v>
      </c>
      <c r="P58" s="94">
        <f>COUNTIF(Спиляні!$C$199:$C$352,O58)</f>
        <v>0</v>
      </c>
      <c r="T58" s="83"/>
      <c r="U58" s="84"/>
      <c r="V58" s="72" t="s">
        <v>1492</v>
      </c>
      <c r="W58" s="94"/>
      <c r="Y58" s="98" t="s">
        <v>1087</v>
      </c>
      <c r="Z58" s="94"/>
      <c r="AB58" s="72" t="s">
        <v>1517</v>
      </c>
      <c r="AC58" s="94"/>
      <c r="AD58" s="83"/>
      <c r="AE58" s="84"/>
    </row>
    <row r="59" spans="1:31" ht="12.75">
      <c r="A59" s="87"/>
      <c r="B59" s="42"/>
      <c r="C59" s="42"/>
      <c r="D59" s="42"/>
      <c r="E59" s="72" t="s">
        <v>1499</v>
      </c>
      <c r="F59" s="92">
        <f>COUNTIF(Черга!C$167:$C$250,E59)</f>
        <v>0</v>
      </c>
      <c r="G59" s="42"/>
      <c r="H59" s="99">
        <v>39602</v>
      </c>
      <c r="I59" s="92">
        <f>COUNTIF(Черга!F$167:$F$250,H59)</f>
        <v>0</v>
      </c>
      <c r="J59" s="83"/>
      <c r="K59" s="84"/>
      <c r="O59" s="72" t="s">
        <v>1499</v>
      </c>
      <c r="P59" s="94">
        <f>COUNTIF(Спиляні!$C$199:$C$352,O59)</f>
        <v>0</v>
      </c>
      <c r="T59" s="83"/>
      <c r="U59" s="84"/>
      <c r="V59" s="72" t="s">
        <v>1494</v>
      </c>
      <c r="W59" s="94"/>
      <c r="Y59" s="98" t="s">
        <v>1518</v>
      </c>
      <c r="Z59" s="94"/>
      <c r="AB59" s="72" t="s">
        <v>806</v>
      </c>
      <c r="AC59" s="94"/>
      <c r="AD59" s="83"/>
      <c r="AE59" s="84"/>
    </row>
    <row r="60" spans="1:31" ht="12.75">
      <c r="A60" s="87"/>
      <c r="B60" s="42"/>
      <c r="C60" s="42"/>
      <c r="D60" s="42"/>
      <c r="E60" s="72" t="s">
        <v>1501</v>
      </c>
      <c r="F60" s="92">
        <f>COUNTIF(Черга!C$167:$C$250,E60)</f>
        <v>0</v>
      </c>
      <c r="G60" s="42"/>
      <c r="H60" s="99">
        <v>39612</v>
      </c>
      <c r="I60" s="92">
        <f>COUNTIF(Черга!F$167:$F$250,H60)</f>
        <v>0</v>
      </c>
      <c r="J60" s="83"/>
      <c r="K60" s="84"/>
      <c r="O60" s="72" t="s">
        <v>1501</v>
      </c>
      <c r="P60" s="94">
        <f>COUNTIF(Спиляні!$C$199:$C$352,O60)</f>
        <v>0</v>
      </c>
      <c r="T60" s="83"/>
      <c r="U60" s="84"/>
      <c r="V60" s="72" t="s">
        <v>1495</v>
      </c>
      <c r="W60" s="94"/>
      <c r="Y60" s="98" t="s">
        <v>1165</v>
      </c>
      <c r="Z60" s="94"/>
      <c r="AB60" s="72" t="s">
        <v>1519</v>
      </c>
      <c r="AC60" s="94"/>
      <c r="AD60" s="83"/>
      <c r="AE60" s="84"/>
    </row>
    <row r="61" spans="1:31" ht="12.75">
      <c r="A61" s="87"/>
      <c r="B61" s="42"/>
      <c r="C61" s="42"/>
      <c r="D61" s="42"/>
      <c r="E61" s="72" t="s">
        <v>1502</v>
      </c>
      <c r="F61" s="92">
        <f>COUNTIF(Черга!C$167:$C$250,E61)</f>
        <v>0</v>
      </c>
      <c r="G61" s="42"/>
      <c r="H61" s="99">
        <v>39620</v>
      </c>
      <c r="I61" s="92">
        <f>COUNTIF(Черга!F$167:$F$250,H61)</f>
        <v>0</v>
      </c>
      <c r="J61" s="83"/>
      <c r="K61" s="84"/>
      <c r="O61" s="72" t="s">
        <v>1502</v>
      </c>
      <c r="P61" s="94">
        <f>COUNTIF(Спиляні!$C$199:$C$352,O61)</f>
        <v>0</v>
      </c>
      <c r="T61" s="83"/>
      <c r="U61" s="84"/>
      <c r="V61" s="72" t="s">
        <v>1497</v>
      </c>
      <c r="W61" s="94"/>
      <c r="Y61" s="98" t="s">
        <v>1289</v>
      </c>
      <c r="Z61" s="94"/>
      <c r="AB61" s="95" t="s">
        <v>1503</v>
      </c>
      <c r="AC61" s="94">
        <f>ROWS(AB62:AB70)</f>
        <v>9</v>
      </c>
      <c r="AD61" s="83"/>
      <c r="AE61" s="84"/>
    </row>
    <row r="62" spans="1:31" ht="12.75">
      <c r="A62" s="87"/>
      <c r="B62" s="42"/>
      <c r="C62" s="42"/>
      <c r="D62" s="42"/>
      <c r="E62" s="72" t="s">
        <v>888</v>
      </c>
      <c r="F62" s="92">
        <f>COUNTIF(Черга!C$167:$C$250,E62)</f>
        <v>0</v>
      </c>
      <c r="G62" s="42"/>
      <c r="H62" s="99">
        <v>39636</v>
      </c>
      <c r="I62" s="92">
        <f>COUNTIF(Черга!F$167:$F$250,H62)</f>
        <v>0</v>
      </c>
      <c r="J62" s="83"/>
      <c r="K62" s="84"/>
      <c r="O62" s="72" t="s">
        <v>888</v>
      </c>
      <c r="P62" s="94">
        <f>COUNTIF(Спиляні!$C$199:$C$352,O62)</f>
        <v>0</v>
      </c>
      <c r="T62" s="83"/>
      <c r="U62" s="84"/>
      <c r="V62" s="98" t="s">
        <v>1488</v>
      </c>
      <c r="W62" s="94"/>
      <c r="Y62" s="95" t="s">
        <v>1520</v>
      </c>
      <c r="Z62" s="94">
        <f>ROWS(Y63:Y68)</f>
        <v>6</v>
      </c>
      <c r="AB62" s="72" t="s">
        <v>1521</v>
      </c>
      <c r="AC62" s="94"/>
      <c r="AD62" s="83"/>
      <c r="AE62" s="84"/>
    </row>
    <row r="63" spans="1:31" ht="12.75">
      <c r="A63" s="87"/>
      <c r="B63" s="42"/>
      <c r="C63" s="42"/>
      <c r="D63" s="42"/>
      <c r="E63" s="72" t="s">
        <v>1504</v>
      </c>
      <c r="F63" s="92">
        <f>COUNTIF(Черга!C$167:$C$250,E63)</f>
        <v>0</v>
      </c>
      <c r="G63" s="42"/>
      <c r="H63" s="99">
        <v>39640</v>
      </c>
      <c r="I63" s="92">
        <f>COUNTIF(Черга!F$167:$F$250,H63)</f>
        <v>0</v>
      </c>
      <c r="J63" s="83"/>
      <c r="K63" s="84"/>
      <c r="O63" s="72" t="s">
        <v>1504</v>
      </c>
      <c r="P63" s="94">
        <f>COUNTIF(Спиляні!$C$199:$C$352,O63)</f>
        <v>0</v>
      </c>
      <c r="T63" s="83"/>
      <c r="U63" s="84"/>
      <c r="V63" s="72" t="s">
        <v>1498</v>
      </c>
      <c r="W63" s="94"/>
      <c r="Y63" s="98" t="s">
        <v>524</v>
      </c>
      <c r="Z63" s="94"/>
      <c r="AB63" s="72" t="s">
        <v>1522</v>
      </c>
      <c r="AC63" s="94"/>
      <c r="AD63" s="83"/>
      <c r="AE63" s="84"/>
    </row>
    <row r="64" spans="1:31" ht="12.75">
      <c r="A64" s="87"/>
      <c r="B64" s="42"/>
      <c r="C64" s="42"/>
      <c r="D64" s="42"/>
      <c r="E64" s="98" t="s">
        <v>1155</v>
      </c>
      <c r="F64" s="92">
        <f>COUNTIF(Черга!C$167:$C$250,E64)</f>
        <v>0</v>
      </c>
      <c r="G64" s="42"/>
      <c r="H64" s="97">
        <v>39652</v>
      </c>
      <c r="I64" s="92">
        <f>COUNTIF(Черга!F$167:$F$250,H64)</f>
        <v>0</v>
      </c>
      <c r="J64" s="83"/>
      <c r="K64" s="84"/>
      <c r="O64" s="98" t="s">
        <v>1155</v>
      </c>
      <c r="P64" s="94">
        <f>COUNTIF(Спиляні!$C$199:$C$352,O64)</f>
        <v>1</v>
      </c>
      <c r="T64" s="83"/>
      <c r="U64" s="84"/>
      <c r="V64" s="72" t="s">
        <v>1499</v>
      </c>
      <c r="W64" s="94"/>
      <c r="Y64" s="98" t="s">
        <v>1523</v>
      </c>
      <c r="Z64" s="94"/>
      <c r="AB64" s="72" t="s">
        <v>1524</v>
      </c>
      <c r="AC64" s="94"/>
      <c r="AD64" s="83"/>
      <c r="AE64" s="84"/>
    </row>
    <row r="65" spans="1:31" ht="12.75">
      <c r="A65" s="87"/>
      <c r="B65" s="42"/>
      <c r="C65" s="42"/>
      <c r="D65" s="42"/>
      <c r="E65" s="72" t="s">
        <v>1506</v>
      </c>
      <c r="F65" s="92">
        <f>COUNTIF(Черга!C$167:$C$250,E65)</f>
        <v>0</v>
      </c>
      <c r="G65" s="42"/>
      <c r="H65" s="99">
        <v>39661</v>
      </c>
      <c r="I65" s="92">
        <f>COUNTIF(Черга!F$167:$F$250,H65)</f>
        <v>0</v>
      </c>
      <c r="J65" s="83"/>
      <c r="K65" s="84"/>
      <c r="O65" s="72" t="s">
        <v>1506</v>
      </c>
      <c r="P65" s="94">
        <f>COUNTIF(Спиляні!$C$199:$C$352,O65)</f>
        <v>0</v>
      </c>
      <c r="T65" s="83"/>
      <c r="U65" s="84"/>
      <c r="V65" s="72" t="s">
        <v>1501</v>
      </c>
      <c r="W65" s="94"/>
      <c r="Y65" s="98" t="s">
        <v>42</v>
      </c>
      <c r="Z65" s="94"/>
      <c r="AB65" s="72" t="s">
        <v>1525</v>
      </c>
      <c r="AC65" s="94"/>
      <c r="AD65" s="83"/>
      <c r="AE65" s="84"/>
    </row>
    <row r="66" spans="1:31" ht="12.75">
      <c r="A66" s="87"/>
      <c r="B66" s="42"/>
      <c r="C66" s="42"/>
      <c r="D66" s="42"/>
      <c r="E66" s="72" t="s">
        <v>1507</v>
      </c>
      <c r="F66" s="92">
        <f>COUNTIF(Черга!C$167:$C$250,E66)</f>
        <v>0</v>
      </c>
      <c r="G66" s="42"/>
      <c r="H66" s="99">
        <v>39667</v>
      </c>
      <c r="I66" s="92">
        <f>COUNTIF(Черга!F$167:$F$250,H66)</f>
        <v>0</v>
      </c>
      <c r="J66" s="83"/>
      <c r="K66" s="84"/>
      <c r="O66" s="72" t="s">
        <v>1507</v>
      </c>
      <c r="P66" s="94">
        <f>COUNTIF(Спиляні!$C$199:$C$352,O66)</f>
        <v>0</v>
      </c>
      <c r="T66" s="83"/>
      <c r="U66" s="84"/>
      <c r="V66" s="72" t="s">
        <v>1502</v>
      </c>
      <c r="W66" s="94"/>
      <c r="Y66" s="98" t="s">
        <v>660</v>
      </c>
      <c r="Z66" s="94"/>
      <c r="AB66" s="72" t="s">
        <v>1526</v>
      </c>
      <c r="AC66" s="94"/>
      <c r="AD66" s="83"/>
      <c r="AE66" s="84"/>
    </row>
    <row r="67" spans="1:31" ht="12.75">
      <c r="A67" s="87"/>
      <c r="B67" s="42"/>
      <c r="C67" s="42"/>
      <c r="D67" s="42"/>
      <c r="E67" s="72" t="s">
        <v>1508</v>
      </c>
      <c r="F67" s="92">
        <f>COUNTIF(Черга!C$167:$C$250,E67)</f>
        <v>0</v>
      </c>
      <c r="G67" s="42"/>
      <c r="H67" s="99">
        <v>39677</v>
      </c>
      <c r="I67" s="92">
        <f>COUNTIF(Черга!F$167:$F$250,H67)</f>
        <v>0</v>
      </c>
      <c r="J67" s="83"/>
      <c r="K67" s="84"/>
      <c r="O67" s="72" t="s">
        <v>1508</v>
      </c>
      <c r="P67" s="94">
        <f>COUNTIF(Спиляні!$C$199:$C$352,O67)</f>
        <v>0</v>
      </c>
      <c r="T67" s="83"/>
      <c r="U67" s="84"/>
      <c r="V67" s="95" t="s">
        <v>1490</v>
      </c>
      <c r="W67" s="94">
        <f>ROWS(V68:V69)</f>
        <v>2</v>
      </c>
      <c r="Y67" s="98" t="s">
        <v>784</v>
      </c>
      <c r="Z67" s="94"/>
      <c r="AB67" s="72" t="s">
        <v>1527</v>
      </c>
      <c r="AC67" s="94"/>
      <c r="AD67" s="83"/>
      <c r="AE67" s="84"/>
    </row>
    <row r="68" spans="1:31" ht="12.75">
      <c r="A68" s="87"/>
      <c r="B68" s="42"/>
      <c r="C68" s="42"/>
      <c r="D68" s="42"/>
      <c r="E68" s="72" t="s">
        <v>1509</v>
      </c>
      <c r="F68" s="92">
        <f>COUNTIF(Черга!C$167:$C$250,E68)</f>
        <v>0</v>
      </c>
      <c r="G68" s="42"/>
      <c r="H68" s="99">
        <v>39701</v>
      </c>
      <c r="I68" s="92">
        <f>COUNTIF(Черга!F$167:$F$250,H68)</f>
        <v>0</v>
      </c>
      <c r="J68" s="83"/>
      <c r="K68" s="84"/>
      <c r="O68" s="72" t="s">
        <v>1509</v>
      </c>
      <c r="P68" s="94">
        <f>COUNTIF(Спиляні!$C$199:$C$352,O68)</f>
        <v>0</v>
      </c>
      <c r="T68" s="83"/>
      <c r="U68" s="84"/>
      <c r="V68" s="72" t="s">
        <v>888</v>
      </c>
      <c r="W68" s="94"/>
      <c r="Y68" s="98" t="s">
        <v>1214</v>
      </c>
      <c r="Z68" s="94"/>
      <c r="AB68" s="72" t="s">
        <v>1528</v>
      </c>
      <c r="AC68" s="94"/>
      <c r="AD68" s="83"/>
      <c r="AE68" s="84"/>
    </row>
    <row r="69" spans="1:31" ht="12.75">
      <c r="A69" s="87"/>
      <c r="B69" s="42"/>
      <c r="C69" s="42"/>
      <c r="D69" s="42"/>
      <c r="E69" s="72" t="s">
        <v>1510</v>
      </c>
      <c r="F69" s="92">
        <f>COUNTIF(Черга!C$167:$C$250,E69)</f>
        <v>0</v>
      </c>
      <c r="G69" s="42"/>
      <c r="H69" s="99">
        <v>39706</v>
      </c>
      <c r="I69" s="92">
        <f>COUNTIF(Черга!F$167:$F$250,H69)</f>
        <v>0</v>
      </c>
      <c r="J69" s="83"/>
      <c r="K69" s="84"/>
      <c r="O69" s="72" t="s">
        <v>1510</v>
      </c>
      <c r="P69" s="94">
        <f>COUNTIF(Спиляні!$C$199:$C$352,O69)</f>
        <v>0</v>
      </c>
      <c r="T69" s="83"/>
      <c r="U69" s="84"/>
      <c r="V69" s="72" t="s">
        <v>1504</v>
      </c>
      <c r="W69" s="94"/>
      <c r="Y69" s="95" t="s">
        <v>1529</v>
      </c>
      <c r="Z69" s="94">
        <f>ROWS(Y70:Y70)</f>
        <v>1</v>
      </c>
      <c r="AB69" s="72" t="s">
        <v>1530</v>
      </c>
      <c r="AC69" s="94"/>
      <c r="AD69" s="83"/>
      <c r="AE69" s="84"/>
    </row>
    <row r="70" spans="1:31" ht="12.75">
      <c r="A70" s="87"/>
      <c r="B70" s="42"/>
      <c r="C70" s="42"/>
      <c r="D70" s="42"/>
      <c r="E70" s="98" t="s">
        <v>1307</v>
      </c>
      <c r="F70" s="92">
        <f>COUNTIF(Черга!C$167:$C$250,E70)</f>
        <v>0</v>
      </c>
      <c r="G70" s="42"/>
      <c r="H70" s="99">
        <v>39708</v>
      </c>
      <c r="I70" s="92">
        <f>COUNTIF(Черга!F$167:$F$250,H70)</f>
        <v>0</v>
      </c>
      <c r="J70" s="83"/>
      <c r="K70" s="84"/>
      <c r="O70" s="98" t="s">
        <v>1307</v>
      </c>
      <c r="P70" s="94">
        <f>COUNTIF(Спиляні!$C$199:$C$352,O70)</f>
        <v>0</v>
      </c>
      <c r="T70" s="83"/>
      <c r="U70" s="84"/>
      <c r="V70" s="95" t="s">
        <v>1493</v>
      </c>
      <c r="W70" s="94">
        <f>ROWS(V71:V72)</f>
        <v>2</v>
      </c>
      <c r="Y70" s="98" t="s">
        <v>151</v>
      </c>
      <c r="Z70" s="94"/>
      <c r="AB70" s="72" t="s">
        <v>1531</v>
      </c>
      <c r="AC70" s="94"/>
      <c r="AD70" s="83"/>
      <c r="AE70" s="84"/>
    </row>
    <row r="71" spans="1:31" ht="12.75">
      <c r="A71" s="87"/>
      <c r="B71" s="42"/>
      <c r="C71" s="42"/>
      <c r="D71" s="42"/>
      <c r="E71" s="74" t="s">
        <v>768</v>
      </c>
      <c r="F71" s="92">
        <f>COUNTIF(Черга!C$167:$C$250,E71)</f>
        <v>0</v>
      </c>
      <c r="G71" s="42"/>
      <c r="H71" s="99">
        <v>39723</v>
      </c>
      <c r="I71" s="92">
        <f>COUNTIF(Черга!F$167:$F$250,H71)</f>
        <v>0</v>
      </c>
      <c r="J71" s="83"/>
      <c r="K71" s="84"/>
      <c r="O71" s="72" t="s">
        <v>1511</v>
      </c>
      <c r="P71" s="94">
        <f>COUNTIF(Спиляні!$C$199:$C$352,O71)</f>
        <v>0</v>
      </c>
      <c r="T71" s="83"/>
      <c r="U71" s="84"/>
      <c r="V71" s="98" t="s">
        <v>1155</v>
      </c>
      <c r="W71" s="94"/>
      <c r="Y71" s="95" t="s">
        <v>1532</v>
      </c>
      <c r="Z71" s="94">
        <f>ROWS(Y72:Y73)</f>
        <v>2</v>
      </c>
      <c r="AB71" s="95" t="s">
        <v>1515</v>
      </c>
      <c r="AC71" s="94">
        <f>ROWS(AB72:AB77)</f>
        <v>6</v>
      </c>
      <c r="AD71" s="83"/>
      <c r="AE71" s="84"/>
    </row>
    <row r="72" spans="1:31" ht="12.75">
      <c r="A72" s="87"/>
      <c r="B72" s="42"/>
      <c r="C72" s="42"/>
      <c r="D72" s="42"/>
      <c r="E72" s="72" t="s">
        <v>1511</v>
      </c>
      <c r="F72" s="92">
        <f>COUNTIF(Черга!C$167:$C$250,E72)</f>
        <v>0</v>
      </c>
      <c r="G72" s="42"/>
      <c r="H72" s="99">
        <v>39727</v>
      </c>
      <c r="I72" s="92">
        <f>COUNTIF(Черга!F$167:$F$250,H72)</f>
        <v>0</v>
      </c>
      <c r="J72" s="83"/>
      <c r="K72" s="84"/>
      <c r="O72" s="72" t="s">
        <v>1512</v>
      </c>
      <c r="P72" s="94">
        <f>COUNTIF(Спиляні!$C$199:$C$352,O72)</f>
        <v>0</v>
      </c>
      <c r="T72" s="83"/>
      <c r="U72" s="84"/>
      <c r="V72" s="72" t="s">
        <v>1506</v>
      </c>
      <c r="W72" s="94"/>
      <c r="Y72" s="98" t="s">
        <v>1533</v>
      </c>
      <c r="Z72" s="94"/>
      <c r="AB72" s="72" t="s">
        <v>1534</v>
      </c>
      <c r="AC72" s="94"/>
      <c r="AD72" s="83"/>
      <c r="AE72" s="84"/>
    </row>
    <row r="73" spans="1:31" ht="12.75">
      <c r="A73" s="87"/>
      <c r="B73" s="42"/>
      <c r="C73" s="42"/>
      <c r="D73" s="42"/>
      <c r="E73" s="72" t="s">
        <v>1512</v>
      </c>
      <c r="F73" s="92">
        <f>COUNTIF(Черга!C$167:$C$250,E73)</f>
        <v>0</v>
      </c>
      <c r="G73" s="42"/>
      <c r="H73" s="99">
        <v>39729</v>
      </c>
      <c r="I73" s="92">
        <f>COUNTIF(Черга!F$167:$F$250,H73)</f>
        <v>0</v>
      </c>
      <c r="J73" s="83"/>
      <c r="K73" s="84"/>
      <c r="O73" s="72" t="s">
        <v>1513</v>
      </c>
      <c r="P73" s="94">
        <f>COUNTIF(Спиляні!$C$199:$C$352,O73)</f>
        <v>0</v>
      </c>
      <c r="T73" s="83"/>
      <c r="U73" s="84"/>
      <c r="V73" s="95" t="s">
        <v>1496</v>
      </c>
      <c r="W73" s="94">
        <f>ROWS(V74:V84)</f>
        <v>11</v>
      </c>
      <c r="Y73" s="98" t="s">
        <v>1326</v>
      </c>
      <c r="Z73" s="94"/>
      <c r="AB73" s="72" t="s">
        <v>1535</v>
      </c>
      <c r="AC73" s="94"/>
      <c r="AD73" s="83"/>
      <c r="AE73" s="84"/>
    </row>
    <row r="74" spans="1:31" ht="12.75">
      <c r="A74" s="87"/>
      <c r="B74" s="42"/>
      <c r="C74" s="42"/>
      <c r="D74" s="42"/>
      <c r="E74" s="72" t="s">
        <v>1513</v>
      </c>
      <c r="F74" s="92">
        <f>COUNTIF(Черга!C$167:$C$250,E74)</f>
        <v>0</v>
      </c>
      <c r="G74" s="42"/>
      <c r="H74" s="99">
        <v>39742</v>
      </c>
      <c r="I74" s="92">
        <f>COUNTIF(Черга!F$167:$F$250,H74)</f>
        <v>0</v>
      </c>
      <c r="J74" s="83"/>
      <c r="K74" s="84"/>
      <c r="O74" s="72" t="s">
        <v>1514</v>
      </c>
      <c r="P74" s="94">
        <f>COUNTIF(Спиляні!$C$199:$C$352,O74)</f>
        <v>0</v>
      </c>
      <c r="T74" s="83"/>
      <c r="U74" s="84"/>
      <c r="V74" s="72" t="s">
        <v>1507</v>
      </c>
      <c r="W74" s="94"/>
      <c r="Y74" s="95" t="s">
        <v>1536</v>
      </c>
      <c r="Z74" s="94">
        <f>ROWS(Y75:Y91)</f>
        <v>17</v>
      </c>
      <c r="AB74" s="72" t="s">
        <v>1537</v>
      </c>
      <c r="AC74" s="94"/>
      <c r="AD74" s="83"/>
      <c r="AE74" s="84"/>
    </row>
    <row r="75" spans="1:31" ht="12.75">
      <c r="A75" s="87"/>
      <c r="B75" s="42"/>
      <c r="C75" s="42"/>
      <c r="D75" s="42"/>
      <c r="E75" s="72" t="s">
        <v>1514</v>
      </c>
      <c r="F75" s="92">
        <f>COUNTIF(Черга!C$167:$C$250,E75)</f>
        <v>0</v>
      </c>
      <c r="G75" s="42"/>
      <c r="H75" s="99">
        <v>39750</v>
      </c>
      <c r="I75" s="92">
        <f>COUNTIF(Черга!F$167:$F$250,H75)</f>
        <v>0</v>
      </c>
      <c r="J75" s="83"/>
      <c r="K75" s="84"/>
      <c r="O75" s="98" t="s">
        <v>19</v>
      </c>
      <c r="P75" s="94">
        <f>COUNTIF(Спиляні!$C$199:$C$352,O75)</f>
        <v>4</v>
      </c>
      <c r="T75" s="83"/>
      <c r="U75" s="84"/>
      <c r="V75" s="72" t="s">
        <v>1508</v>
      </c>
      <c r="W75" s="94"/>
      <c r="Y75" s="98" t="s">
        <v>365</v>
      </c>
      <c r="Z75" s="94"/>
      <c r="AB75" s="72" t="s">
        <v>715</v>
      </c>
      <c r="AC75" s="94"/>
      <c r="AD75" s="83"/>
      <c r="AE75" s="84"/>
    </row>
    <row r="76" spans="1:31" ht="12.75">
      <c r="A76" s="87"/>
      <c r="B76" s="42"/>
      <c r="C76" s="42"/>
      <c r="D76" s="42"/>
      <c r="E76" s="98" t="s">
        <v>19</v>
      </c>
      <c r="F76" s="92">
        <f>COUNTIF(Черга!C$167:$C$250,E76)</f>
        <v>1</v>
      </c>
      <c r="G76" s="42"/>
      <c r="H76" s="99">
        <v>39762</v>
      </c>
      <c r="I76" s="92">
        <f>COUNTIF(Черга!F$167:$F$250,H76)</f>
        <v>0</v>
      </c>
      <c r="J76" s="83"/>
      <c r="K76" s="84"/>
      <c r="O76" s="72" t="s">
        <v>1516</v>
      </c>
      <c r="P76" s="94">
        <f>COUNTIF(Спиляні!$C$199:$C$352,O76)</f>
        <v>0</v>
      </c>
      <c r="T76" s="83"/>
      <c r="U76" s="84"/>
      <c r="V76" s="72" t="s">
        <v>1509</v>
      </c>
      <c r="W76" s="94"/>
      <c r="Y76" s="98" t="s">
        <v>198</v>
      </c>
      <c r="Z76" s="94"/>
      <c r="AB76" s="72" t="s">
        <v>1538</v>
      </c>
      <c r="AC76" s="94"/>
      <c r="AD76" s="83"/>
      <c r="AE76" s="84"/>
    </row>
    <row r="77" spans="1:31" ht="12.75">
      <c r="A77" s="87"/>
      <c r="B77" s="42"/>
      <c r="C77" s="42"/>
      <c r="D77" s="42"/>
      <c r="E77" s="72" t="s">
        <v>1516</v>
      </c>
      <c r="F77" s="92">
        <f>COUNTIF(Черга!C$167:$C$250,E77)</f>
        <v>0</v>
      </c>
      <c r="G77" s="42"/>
      <c r="H77" s="99">
        <v>39766</v>
      </c>
      <c r="I77" s="92">
        <f>COUNTIF(Черга!F$167:$F$250,H77)</f>
        <v>0</v>
      </c>
      <c r="J77" s="83"/>
      <c r="K77" s="84"/>
      <c r="O77" s="98" t="s">
        <v>111</v>
      </c>
      <c r="P77" s="94">
        <f>COUNTIF(Спиляні!$C$199:$C$352,O77)</f>
        <v>7</v>
      </c>
      <c r="T77" s="83"/>
      <c r="U77" s="84"/>
      <c r="V77" s="72" t="s">
        <v>1510</v>
      </c>
      <c r="W77" s="94"/>
      <c r="Y77" s="98" t="s">
        <v>27</v>
      </c>
      <c r="Z77" s="94"/>
      <c r="AB77" s="72" t="s">
        <v>1539</v>
      </c>
      <c r="AC77" s="94"/>
      <c r="AD77" s="83"/>
      <c r="AE77" s="84"/>
    </row>
    <row r="78" spans="1:31" ht="12.75">
      <c r="A78" s="87"/>
      <c r="B78" s="42"/>
      <c r="C78" s="42"/>
      <c r="D78" s="42"/>
      <c r="E78" s="98" t="s">
        <v>111</v>
      </c>
      <c r="F78" s="92">
        <f>COUNTIF(Черга!C$167:$C$250,E78)</f>
        <v>0</v>
      </c>
      <c r="G78" s="42"/>
      <c r="H78" s="99">
        <v>39773</v>
      </c>
      <c r="I78" s="92">
        <f>COUNTIF(Черга!F$167:$F$250,H78)</f>
        <v>0</v>
      </c>
      <c r="J78" s="83"/>
      <c r="K78" s="84"/>
      <c r="O78" s="72" t="s">
        <v>1517</v>
      </c>
      <c r="P78" s="94">
        <f>COUNTIF(Спиляні!$C$199:$C$352,O78)</f>
        <v>0</v>
      </c>
      <c r="T78" s="83"/>
      <c r="U78" s="84"/>
      <c r="V78" s="98" t="s">
        <v>1307</v>
      </c>
      <c r="W78" s="94"/>
      <c r="Y78" s="98" t="s">
        <v>91</v>
      </c>
      <c r="Z78" s="94"/>
      <c r="AB78" s="95" t="s">
        <v>1520</v>
      </c>
      <c r="AC78" s="94">
        <f>ROWS(AB79:AB82)</f>
        <v>4</v>
      </c>
      <c r="AD78" s="83"/>
      <c r="AE78" s="84"/>
    </row>
    <row r="79" spans="1:31" ht="12.75">
      <c r="A79" s="87"/>
      <c r="B79" s="42"/>
      <c r="C79" s="42"/>
      <c r="D79" s="42"/>
      <c r="E79" s="72" t="s">
        <v>1517</v>
      </c>
      <c r="F79" s="92">
        <f>COUNTIF(Черга!C$167:$C$250,E79)</f>
        <v>0</v>
      </c>
      <c r="G79" s="42"/>
      <c r="H79" s="99">
        <v>39778</v>
      </c>
      <c r="I79" s="92">
        <f>COUNTIF(Черга!F$167:$F$250,H79)</f>
        <v>0</v>
      </c>
      <c r="J79" s="83"/>
      <c r="K79" s="84"/>
      <c r="O79" s="72" t="s">
        <v>806</v>
      </c>
      <c r="P79" s="94">
        <f>COUNTIF(Спиляні!$C$199:$C$352,O79)</f>
        <v>0</v>
      </c>
      <c r="T79" s="83"/>
      <c r="U79" s="84"/>
      <c r="V79" s="72" t="s">
        <v>1511</v>
      </c>
      <c r="W79" s="94"/>
      <c r="Y79" s="98" t="s">
        <v>1540</v>
      </c>
      <c r="Z79" s="94"/>
      <c r="AB79" s="72" t="s">
        <v>1541</v>
      </c>
      <c r="AC79" s="94"/>
      <c r="AD79" s="83"/>
      <c r="AE79" s="84"/>
    </row>
    <row r="80" spans="1:31" ht="12.75">
      <c r="A80" s="87"/>
      <c r="B80" s="42"/>
      <c r="C80" s="42"/>
      <c r="D80" s="42"/>
      <c r="E80" s="72" t="s">
        <v>806</v>
      </c>
      <c r="F80" s="92">
        <f>COUNTIF(Черга!C$167:$C$250,E80)</f>
        <v>0</v>
      </c>
      <c r="G80" s="42"/>
      <c r="H80" s="99">
        <v>39790</v>
      </c>
      <c r="I80" s="92">
        <f>COUNTIF(Черга!F$167:$F$250,H80)</f>
        <v>0</v>
      </c>
      <c r="J80" s="83"/>
      <c r="K80" s="84"/>
      <c r="O80" s="72" t="s">
        <v>1519</v>
      </c>
      <c r="P80" s="94">
        <f>COUNTIF(Спиляні!$C$199:$C$352,O80)</f>
        <v>0</v>
      </c>
      <c r="T80" s="83"/>
      <c r="U80" s="84"/>
      <c r="V80" s="72" t="s">
        <v>1512</v>
      </c>
      <c r="W80" s="94"/>
      <c r="Y80" s="98" t="s">
        <v>184</v>
      </c>
      <c r="Z80" s="94"/>
      <c r="AB80" s="72" t="s">
        <v>1542</v>
      </c>
      <c r="AC80" s="94"/>
      <c r="AD80" s="83"/>
      <c r="AE80" s="84"/>
    </row>
    <row r="81" spans="1:31" ht="12.75">
      <c r="A81" s="87"/>
      <c r="B81" s="42"/>
      <c r="C81" s="42"/>
      <c r="D81" s="42"/>
      <c r="E81" s="72" t="s">
        <v>1519</v>
      </c>
      <c r="F81" s="92">
        <f>COUNTIF(Черга!C$167:$C$250,E81)</f>
        <v>0</v>
      </c>
      <c r="G81" s="42"/>
      <c r="H81" s="99">
        <v>39800</v>
      </c>
      <c r="I81" s="92">
        <f>COUNTIF(Черга!F$167:$F$250,H81)</f>
        <v>0</v>
      </c>
      <c r="J81" s="83"/>
      <c r="K81" s="84"/>
      <c r="O81" s="98" t="s">
        <v>580</v>
      </c>
      <c r="P81" s="94">
        <f>COUNTIF(Спиляні!$C$199:$C$352,O81)</f>
        <v>0</v>
      </c>
      <c r="T81" s="83"/>
      <c r="U81" s="84"/>
      <c r="V81" s="72" t="s">
        <v>1513</v>
      </c>
      <c r="W81" s="94"/>
      <c r="Y81" s="98" t="s">
        <v>458</v>
      </c>
      <c r="Z81" s="94"/>
      <c r="AB81" s="72" t="s">
        <v>1543</v>
      </c>
      <c r="AC81" s="94"/>
      <c r="AD81" s="83"/>
      <c r="AE81" s="84"/>
    </row>
    <row r="82" spans="1:31" ht="12.75">
      <c r="A82" s="87"/>
      <c r="B82" s="42"/>
      <c r="C82" s="42"/>
      <c r="D82" s="42"/>
      <c r="E82" s="98" t="s">
        <v>580</v>
      </c>
      <c r="F82" s="92">
        <f>COUNTIF(Черга!C$167:$C$250,E82)</f>
        <v>1</v>
      </c>
      <c r="G82" s="42"/>
      <c r="H82" s="99">
        <v>39828</v>
      </c>
      <c r="I82" s="92">
        <f>COUNTIF(Черга!F$167:$F$250,H82)</f>
        <v>0</v>
      </c>
      <c r="J82" s="83"/>
      <c r="K82" s="84"/>
      <c r="O82" s="98" t="s">
        <v>1159</v>
      </c>
      <c r="P82" s="94">
        <f>COUNTIF(Спиляні!$C$199:$C$352,O82)</f>
        <v>1</v>
      </c>
      <c r="T82" s="83"/>
      <c r="U82" s="84"/>
      <c r="V82" s="72" t="s">
        <v>1514</v>
      </c>
      <c r="W82" s="94"/>
      <c r="Y82" s="98" t="s">
        <v>1321</v>
      </c>
      <c r="Z82" s="94"/>
      <c r="AB82" s="72" t="s">
        <v>1544</v>
      </c>
      <c r="AC82" s="94"/>
      <c r="AD82" s="83"/>
      <c r="AE82" s="84"/>
    </row>
    <row r="83" spans="1:31" ht="12.75">
      <c r="A83" s="87"/>
      <c r="B83" s="42"/>
      <c r="C83" s="42"/>
      <c r="D83" s="42"/>
      <c r="E83" s="98" t="s">
        <v>1159</v>
      </c>
      <c r="F83" s="92">
        <f>COUNTIF(Черга!C$167:$C$250,E83)</f>
        <v>0</v>
      </c>
      <c r="G83" s="42"/>
      <c r="H83" s="99">
        <v>39870</v>
      </c>
      <c r="I83" s="92">
        <f>COUNTIF(Черга!F$167:$F$250,H83)</f>
        <v>0</v>
      </c>
      <c r="J83" s="83"/>
      <c r="K83" s="84"/>
      <c r="O83" s="72" t="s">
        <v>1521</v>
      </c>
      <c r="P83" s="94">
        <f>COUNTIF(Спиляні!$C$199:$C$352,O83)</f>
        <v>0</v>
      </c>
      <c r="T83" s="83"/>
      <c r="U83" s="84"/>
      <c r="V83" s="98" t="s">
        <v>19</v>
      </c>
      <c r="W83" s="94"/>
      <c r="Y83" s="98" t="s">
        <v>1545</v>
      </c>
      <c r="Z83" s="94"/>
      <c r="AB83" s="95" t="s">
        <v>1529</v>
      </c>
      <c r="AC83" s="94">
        <f>ROWS(AB84:AB91)</f>
        <v>8</v>
      </c>
      <c r="AD83" s="83"/>
      <c r="AE83" s="84"/>
    </row>
    <row r="84" spans="1:31" ht="12.75">
      <c r="A84" s="87"/>
      <c r="B84" s="42"/>
      <c r="C84" s="42"/>
      <c r="D84" s="42"/>
      <c r="E84" s="72" t="s">
        <v>1521</v>
      </c>
      <c r="F84" s="92">
        <f>COUNTIF(Черга!C$167:$C$250,E84)</f>
        <v>0</v>
      </c>
      <c r="G84" s="42"/>
      <c r="H84" s="99">
        <v>39874</v>
      </c>
      <c r="I84" s="92">
        <f>COUNTIF(Черга!F$167:$F$250,H84)</f>
        <v>0</v>
      </c>
      <c r="J84" s="83"/>
      <c r="K84" s="84"/>
      <c r="O84" s="98" t="s">
        <v>1505</v>
      </c>
      <c r="P84" s="94">
        <f>COUNTIF(Спиляні!$C$199:$C$352,O84)</f>
        <v>0</v>
      </c>
      <c r="T84" s="83"/>
      <c r="U84" s="84"/>
      <c r="V84" s="72" t="s">
        <v>1516</v>
      </c>
      <c r="W84" s="94"/>
      <c r="Y84" s="98" t="s">
        <v>222</v>
      </c>
      <c r="Z84" s="94"/>
      <c r="AB84" s="72" t="s">
        <v>382</v>
      </c>
      <c r="AC84" s="94"/>
      <c r="AD84" s="83"/>
      <c r="AE84" s="84"/>
    </row>
    <row r="85" spans="1:31" ht="12.75">
      <c r="A85" s="87"/>
      <c r="B85" s="42"/>
      <c r="C85" s="42"/>
      <c r="D85" s="42"/>
      <c r="E85" s="98" t="s">
        <v>1505</v>
      </c>
      <c r="F85" s="92">
        <f>COUNTIF(Черга!C$167:$C$250,E85)</f>
        <v>0</v>
      </c>
      <c r="G85" s="42"/>
      <c r="H85" s="99">
        <v>39897</v>
      </c>
      <c r="I85" s="92">
        <f>COUNTIF(Черга!F$167:$F$250,H85)</f>
        <v>0</v>
      </c>
      <c r="J85" s="83"/>
      <c r="K85" s="84"/>
      <c r="O85" s="72" t="s">
        <v>1522</v>
      </c>
      <c r="P85" s="94">
        <f>COUNTIF(Спиляні!$C$199:$C$352,O85)</f>
        <v>0</v>
      </c>
      <c r="T85" s="83"/>
      <c r="U85" s="84"/>
      <c r="V85" s="95" t="s">
        <v>1500</v>
      </c>
      <c r="W85" s="94">
        <f>ROWS(V86:V89)</f>
        <v>4</v>
      </c>
      <c r="Y85" s="98" t="s">
        <v>345</v>
      </c>
      <c r="Z85" s="94"/>
      <c r="AB85" s="72" t="s">
        <v>1546</v>
      </c>
      <c r="AC85" s="94"/>
      <c r="AD85" s="83"/>
      <c r="AE85" s="84"/>
    </row>
    <row r="86" spans="1:31" ht="12.75">
      <c r="A86" s="87"/>
      <c r="B86" s="42"/>
      <c r="C86" s="42"/>
      <c r="D86" s="42"/>
      <c r="E86" s="72" t="s">
        <v>1522</v>
      </c>
      <c r="F86" s="92">
        <f>COUNTIF(Черга!C$167:$C$250,E86)</f>
        <v>0</v>
      </c>
      <c r="G86" s="42"/>
      <c r="H86" s="99">
        <v>39919</v>
      </c>
      <c r="I86" s="92">
        <f>COUNTIF(Черга!F$167:$F$250,H86)</f>
        <v>0</v>
      </c>
      <c r="J86" s="83"/>
      <c r="K86" s="84"/>
      <c r="O86" s="98" t="s">
        <v>82</v>
      </c>
      <c r="P86" s="94">
        <f>COUNTIF(Спиляні!$C$199:$C$352,O86)</f>
        <v>18</v>
      </c>
      <c r="T86" s="83"/>
      <c r="U86" s="84"/>
      <c r="V86" s="98" t="s">
        <v>111</v>
      </c>
      <c r="W86" s="94"/>
      <c r="Y86" s="98" t="s">
        <v>16</v>
      </c>
      <c r="Z86" s="94"/>
      <c r="AB86" s="72" t="s">
        <v>1547</v>
      </c>
      <c r="AC86" s="94"/>
      <c r="AD86" s="83"/>
      <c r="AE86" s="84"/>
    </row>
    <row r="87" spans="1:31" ht="12.75">
      <c r="A87" s="87"/>
      <c r="B87" s="42"/>
      <c r="C87" s="42"/>
      <c r="D87" s="42"/>
      <c r="E87" s="98" t="s">
        <v>82</v>
      </c>
      <c r="F87" s="92">
        <f>COUNTIF(Черга!C$167:$C$250,E87)</f>
        <v>11</v>
      </c>
      <c r="G87" s="42"/>
      <c r="H87" s="99">
        <v>39924</v>
      </c>
      <c r="I87" s="92">
        <f>COUNTIF(Черга!F$167:$F$250,H87)</f>
        <v>0</v>
      </c>
      <c r="J87" s="83"/>
      <c r="K87" s="84"/>
      <c r="O87" s="72" t="s">
        <v>1524</v>
      </c>
      <c r="P87" s="94">
        <f>COUNTIF(Спиляні!$C$199:$C$352,O87)</f>
        <v>0</v>
      </c>
      <c r="T87" s="83"/>
      <c r="U87" s="84"/>
      <c r="V87" s="72" t="s">
        <v>1517</v>
      </c>
      <c r="W87" s="94"/>
      <c r="Y87" s="98" t="s">
        <v>1191</v>
      </c>
      <c r="Z87" s="94"/>
      <c r="AB87" s="72" t="s">
        <v>1548</v>
      </c>
      <c r="AC87" s="94"/>
      <c r="AD87" s="83"/>
      <c r="AE87" s="84"/>
    </row>
    <row r="88" spans="1:31" ht="12.75">
      <c r="A88" s="87"/>
      <c r="C88" s="42"/>
      <c r="D88" s="42"/>
      <c r="E88" s="72" t="s">
        <v>1524</v>
      </c>
      <c r="F88" s="92">
        <f>COUNTIF(Черга!C$167:$C$250,E88)</f>
        <v>0</v>
      </c>
      <c r="G88" s="42"/>
      <c r="H88" s="99">
        <v>39946</v>
      </c>
      <c r="I88" s="92">
        <f>COUNTIF(Черга!F$167:$F$250,H88)</f>
        <v>0</v>
      </c>
      <c r="J88" s="83"/>
      <c r="K88" s="84"/>
      <c r="O88" s="72" t="s">
        <v>1525</v>
      </c>
      <c r="P88" s="94">
        <f>COUNTIF(Спиляні!$C$199:$C$352,O88)</f>
        <v>0</v>
      </c>
      <c r="T88" s="83"/>
      <c r="U88" s="84"/>
      <c r="V88" s="72" t="s">
        <v>806</v>
      </c>
      <c r="W88" s="94"/>
      <c r="Y88" s="98" t="s">
        <v>45</v>
      </c>
      <c r="Z88" s="94"/>
      <c r="AB88" s="72" t="s">
        <v>1549</v>
      </c>
      <c r="AC88" s="94"/>
      <c r="AD88" s="83"/>
      <c r="AE88" s="84"/>
    </row>
    <row r="89" spans="1:31" ht="12.75">
      <c r="A89" s="87"/>
      <c r="C89" s="42"/>
      <c r="D89" s="42"/>
      <c r="E89" s="72" t="s">
        <v>1525</v>
      </c>
      <c r="F89" s="92">
        <f>COUNTIF(Черга!C$167:$C$250,E89)</f>
        <v>0</v>
      </c>
      <c r="G89" s="42"/>
      <c r="H89" s="99">
        <v>39951</v>
      </c>
      <c r="I89" s="92">
        <f>COUNTIF(Черга!F$167:$F$250,H89)</f>
        <v>0</v>
      </c>
      <c r="J89" s="83"/>
      <c r="K89" s="84"/>
      <c r="O89" s="98" t="s">
        <v>731</v>
      </c>
      <c r="P89" s="94">
        <f>COUNTIF(Спиляні!$C$199:$C$352,O89)</f>
        <v>0</v>
      </c>
      <c r="T89" s="83"/>
      <c r="U89" s="84"/>
      <c r="V89" s="72" t="s">
        <v>1519</v>
      </c>
      <c r="W89" s="94"/>
      <c r="Y89" s="98" t="s">
        <v>1223</v>
      </c>
      <c r="Z89" s="94"/>
      <c r="AB89" s="72" t="s">
        <v>1550</v>
      </c>
      <c r="AC89" s="94"/>
      <c r="AD89" s="83"/>
      <c r="AE89" s="84"/>
    </row>
    <row r="90" spans="1:31" ht="12.75">
      <c r="A90" s="87"/>
      <c r="C90" s="42"/>
      <c r="D90" s="42"/>
      <c r="E90" s="98" t="s">
        <v>731</v>
      </c>
      <c r="F90" s="92">
        <f>COUNTIF(Черга!C$167:$C$250,E90)</f>
        <v>0</v>
      </c>
      <c r="G90" s="42"/>
      <c r="H90" s="99">
        <v>39955</v>
      </c>
      <c r="I90" s="92">
        <f>COUNTIF(Черга!F$167:$F$250,H90)</f>
        <v>0</v>
      </c>
      <c r="J90" s="83"/>
      <c r="K90" s="84"/>
      <c r="O90" s="72" t="s">
        <v>1526</v>
      </c>
      <c r="P90" s="94">
        <f>COUNTIF(Спиляні!$C$199:$C$352,O90)</f>
        <v>0</v>
      </c>
      <c r="T90" s="83"/>
      <c r="U90" s="84"/>
      <c r="V90" s="95" t="s">
        <v>1503</v>
      </c>
      <c r="W90" s="94">
        <f>ROWS(V91:V112)</f>
        <v>22</v>
      </c>
      <c r="Y90" s="98" t="s">
        <v>1186</v>
      </c>
      <c r="Z90" s="94"/>
      <c r="AB90" s="72" t="s">
        <v>528</v>
      </c>
      <c r="AC90" s="94"/>
      <c r="AD90" s="83"/>
      <c r="AE90" s="84"/>
    </row>
    <row r="91" spans="1:31" ht="12.75">
      <c r="A91" s="87"/>
      <c r="C91" s="42"/>
      <c r="D91" s="42"/>
      <c r="E91" s="72" t="s">
        <v>1526</v>
      </c>
      <c r="F91" s="92">
        <f>COUNTIF(Черга!C$167:$C$250,E91)</f>
        <v>0</v>
      </c>
      <c r="G91" s="42"/>
      <c r="H91" s="99">
        <v>39961</v>
      </c>
      <c r="I91" s="92">
        <f>COUNTIF(Черга!F$167:$F$250,H91)</f>
        <v>0</v>
      </c>
      <c r="J91" s="83"/>
      <c r="K91" s="84"/>
      <c r="O91" s="98" t="s">
        <v>1140</v>
      </c>
      <c r="P91" s="94">
        <f>COUNTIF(Спиляні!$C$199:$C$352,O91)</f>
        <v>2</v>
      </c>
      <c r="T91" s="83"/>
      <c r="U91" s="84"/>
      <c r="V91" s="98" t="s">
        <v>580</v>
      </c>
      <c r="W91" s="94"/>
      <c r="Y91" s="98" t="s">
        <v>147</v>
      </c>
      <c r="Z91" s="94"/>
      <c r="AB91" s="72" t="s">
        <v>1551</v>
      </c>
      <c r="AC91" s="94"/>
      <c r="AD91" s="83"/>
      <c r="AE91" s="84"/>
    </row>
    <row r="92" spans="1:31" ht="12.75">
      <c r="A92" s="87"/>
      <c r="C92" s="42"/>
      <c r="D92" s="42"/>
      <c r="E92" s="98" t="s">
        <v>1140</v>
      </c>
      <c r="F92" s="92">
        <f>COUNTIF(Черга!C$167:$C$250,E92)</f>
        <v>0</v>
      </c>
      <c r="G92" s="42"/>
      <c r="H92" s="99">
        <v>39967</v>
      </c>
      <c r="I92" s="92">
        <f>COUNTIF(Черга!F$167:$F$250,H92)</f>
        <v>0</v>
      </c>
      <c r="J92" s="83"/>
      <c r="K92" s="84"/>
      <c r="O92" s="98" t="s">
        <v>712</v>
      </c>
      <c r="P92" s="94">
        <f>COUNTIF(Спиляні!$C$199:$C$352,O92)</f>
        <v>0</v>
      </c>
      <c r="T92" s="83"/>
      <c r="U92" s="84"/>
      <c r="V92" s="98" t="s">
        <v>1159</v>
      </c>
      <c r="W92" s="94"/>
      <c r="Y92" s="95" t="s">
        <v>1552</v>
      </c>
      <c r="Z92" s="94">
        <f>ROWS(Y93:Y93)</f>
        <v>1</v>
      </c>
      <c r="AB92" s="95" t="s">
        <v>1532</v>
      </c>
      <c r="AC92" s="94">
        <f>ROWS(AB93:AB93)</f>
        <v>1</v>
      </c>
      <c r="AD92" s="83"/>
      <c r="AE92" s="84"/>
    </row>
    <row r="93" spans="1:31" ht="12.75">
      <c r="A93" s="87"/>
      <c r="C93" s="42"/>
      <c r="D93" s="42"/>
      <c r="E93" s="98" t="s">
        <v>712</v>
      </c>
      <c r="F93" s="92">
        <f>COUNTIF(Черга!C$167:$C$250,E93)</f>
        <v>0</v>
      </c>
      <c r="G93" s="42"/>
      <c r="H93" s="99">
        <v>39980</v>
      </c>
      <c r="I93" s="92">
        <f>COUNTIF(Черга!F$167:$F$250,H93)</f>
        <v>0</v>
      </c>
      <c r="J93" s="83"/>
      <c r="K93" s="84"/>
      <c r="O93" s="98" t="s">
        <v>672</v>
      </c>
      <c r="P93" s="94">
        <f>COUNTIF(Спиляні!$C$199:$C$352,O93)</f>
        <v>1</v>
      </c>
      <c r="T93" s="83"/>
      <c r="U93" s="84"/>
      <c r="V93" s="72" t="s">
        <v>1521</v>
      </c>
      <c r="W93" s="94"/>
      <c r="Y93" s="98" t="s">
        <v>393</v>
      </c>
      <c r="Z93" s="94"/>
      <c r="AB93" s="72" t="s">
        <v>1553</v>
      </c>
      <c r="AC93" s="94"/>
      <c r="AD93" s="83"/>
      <c r="AE93" s="84"/>
    </row>
    <row r="94" spans="1:31" ht="12.75">
      <c r="A94" s="87"/>
      <c r="C94" s="42"/>
      <c r="D94" s="42"/>
      <c r="E94" s="98" t="s">
        <v>672</v>
      </c>
      <c r="F94" s="92">
        <f>COUNTIF(Черга!C$167:$C$250,E94)</f>
        <v>0</v>
      </c>
      <c r="G94" s="42"/>
      <c r="H94" s="99">
        <v>40003</v>
      </c>
      <c r="I94" s="92">
        <f>COUNTIF(Черга!F$167:$F$250,H94)</f>
        <v>0</v>
      </c>
      <c r="J94" s="83"/>
      <c r="K94" s="84"/>
      <c r="O94" s="72" t="s">
        <v>1527</v>
      </c>
      <c r="P94" s="94">
        <f>COUNTIF(Спиляні!$C$199:$C$352,O94)</f>
        <v>0</v>
      </c>
      <c r="T94" s="83"/>
      <c r="U94" s="84"/>
      <c r="V94" s="98" t="s">
        <v>1505</v>
      </c>
      <c r="W94" s="94"/>
      <c r="Y94" s="95" t="s">
        <v>1554</v>
      </c>
      <c r="Z94" s="94">
        <f>ROWS(Y95:Y99)</f>
        <v>5</v>
      </c>
      <c r="AB94" s="95" t="s">
        <v>1536</v>
      </c>
      <c r="AC94" s="94">
        <f>ROWS(AB95:AB101)</f>
        <v>7</v>
      </c>
      <c r="AD94" s="83"/>
      <c r="AE94" s="84"/>
    </row>
    <row r="95" spans="1:31" ht="12.75">
      <c r="A95" s="87"/>
      <c r="C95" s="42"/>
      <c r="D95" s="42"/>
      <c r="E95" s="72" t="s">
        <v>1527</v>
      </c>
      <c r="F95" s="92">
        <f>COUNTIF(Черга!C$167:$C$250,E95)</f>
        <v>0</v>
      </c>
      <c r="G95" s="42"/>
      <c r="H95" s="99">
        <v>40009</v>
      </c>
      <c r="I95" s="92">
        <f>COUNTIF(Черга!F$167:$F$250,H95)</f>
        <v>0</v>
      </c>
      <c r="J95" s="83"/>
      <c r="K95" s="84"/>
      <c r="O95" s="98" t="s">
        <v>1025</v>
      </c>
      <c r="P95" s="94">
        <f>COUNTIF(Спиляні!$C$199:$C$352,O95)</f>
        <v>1</v>
      </c>
      <c r="T95" s="83"/>
      <c r="U95" s="84"/>
      <c r="V95" s="72" t="s">
        <v>1522</v>
      </c>
      <c r="W95" s="94"/>
      <c r="Y95" s="98" t="s">
        <v>289</v>
      </c>
      <c r="Z95" s="94"/>
      <c r="AB95" s="72" t="s">
        <v>1555</v>
      </c>
      <c r="AC95" s="94"/>
      <c r="AD95" s="83"/>
      <c r="AE95" s="84"/>
    </row>
    <row r="96" spans="1:31" ht="12.75">
      <c r="A96" s="87"/>
      <c r="C96" s="42"/>
      <c r="D96" s="42"/>
      <c r="E96" s="98" t="s">
        <v>1025</v>
      </c>
      <c r="F96" s="92">
        <f>COUNTIF(Черга!C$167:$C$250,E96)</f>
        <v>0</v>
      </c>
      <c r="G96" s="42"/>
      <c r="H96" s="99">
        <v>40011</v>
      </c>
      <c r="I96" s="92">
        <f>COUNTIF(Черга!F$167:$F$250,H96)</f>
        <v>0</v>
      </c>
      <c r="J96" s="83"/>
      <c r="K96" s="84"/>
      <c r="O96" s="72" t="s">
        <v>1528</v>
      </c>
      <c r="P96" s="94">
        <f>COUNTIF(Спиляні!$C$199:$C$352,O96)</f>
        <v>0</v>
      </c>
      <c r="T96" s="83"/>
      <c r="U96" s="84"/>
      <c r="V96" s="98" t="s">
        <v>82</v>
      </c>
      <c r="W96" s="94"/>
      <c r="Y96" s="98" t="s">
        <v>663</v>
      </c>
      <c r="Z96" s="94"/>
      <c r="AB96" s="72" t="s">
        <v>513</v>
      </c>
      <c r="AC96" s="94"/>
      <c r="AD96" s="83"/>
      <c r="AE96" s="84"/>
    </row>
    <row r="97" spans="1:31" ht="12.75">
      <c r="A97" s="87"/>
      <c r="C97" s="42"/>
      <c r="D97" s="42"/>
      <c r="E97" s="72" t="s">
        <v>1528</v>
      </c>
      <c r="F97" s="92">
        <f>COUNTIF(Черга!C$167:$C$250,E97)</f>
        <v>0</v>
      </c>
      <c r="G97" s="42"/>
      <c r="H97" s="99">
        <v>40016</v>
      </c>
      <c r="I97" s="92">
        <f>COUNTIF(Черга!F$167:$F$250,H97)</f>
        <v>0</v>
      </c>
      <c r="J97" s="83"/>
      <c r="K97" s="84"/>
      <c r="O97" s="72" t="s">
        <v>1530</v>
      </c>
      <c r="P97" s="94">
        <f>COUNTIF(Спиляні!$C$199:$C$352,O97)</f>
        <v>0</v>
      </c>
      <c r="T97" s="83"/>
      <c r="U97" s="84"/>
      <c r="V97" s="72" t="s">
        <v>1524</v>
      </c>
      <c r="W97" s="94"/>
      <c r="Y97" s="98" t="s">
        <v>215</v>
      </c>
      <c r="Z97" s="94"/>
      <c r="AB97" s="72" t="s">
        <v>564</v>
      </c>
      <c r="AC97" s="94"/>
      <c r="AD97" s="83"/>
      <c r="AE97" s="84"/>
    </row>
    <row r="98" spans="1:31" ht="12.75">
      <c r="A98" s="87"/>
      <c r="C98" s="42"/>
      <c r="D98" s="42"/>
      <c r="E98" s="72" t="s">
        <v>1530</v>
      </c>
      <c r="F98" s="92">
        <f>COUNTIF(Черга!C$167:$C$250,E98)</f>
        <v>0</v>
      </c>
      <c r="G98" s="42"/>
      <c r="H98" s="99">
        <v>40022</v>
      </c>
      <c r="I98" s="92">
        <f>COUNTIF(Черга!F$167:$F$250,H98)</f>
        <v>0</v>
      </c>
      <c r="J98" s="83"/>
      <c r="K98" s="84"/>
      <c r="O98" s="98" t="s">
        <v>893</v>
      </c>
      <c r="P98" s="94">
        <f>COUNTIF(Спиляні!$C$199:$C$352,O98)</f>
        <v>1</v>
      </c>
      <c r="T98" s="83"/>
      <c r="U98" s="84"/>
      <c r="V98" s="72" t="s">
        <v>1525</v>
      </c>
      <c r="W98" s="94"/>
      <c r="Y98" s="98" t="s">
        <v>89</v>
      </c>
      <c r="Z98" s="94"/>
      <c r="AB98" s="72" t="s">
        <v>1556</v>
      </c>
      <c r="AC98" s="94"/>
      <c r="AD98" s="83"/>
      <c r="AE98" s="84"/>
    </row>
    <row r="99" spans="1:31" ht="12.75">
      <c r="A99" s="87"/>
      <c r="C99" s="42"/>
      <c r="D99" s="42"/>
      <c r="E99" s="98" t="s">
        <v>893</v>
      </c>
      <c r="F99" s="92">
        <f>COUNTIF(Черга!C$167:$C$250,E99)</f>
        <v>0</v>
      </c>
      <c r="G99" s="42"/>
      <c r="H99" s="99">
        <v>40025</v>
      </c>
      <c r="I99" s="92">
        <f>COUNTIF(Черга!F$167:$F$250,H99)</f>
        <v>0</v>
      </c>
      <c r="J99" s="83"/>
      <c r="K99" s="84"/>
      <c r="O99" s="72" t="s">
        <v>1531</v>
      </c>
      <c r="P99" s="94">
        <f>COUNTIF(Спиляні!$C$199:$C$352,O99)</f>
        <v>0</v>
      </c>
      <c r="T99" s="83"/>
      <c r="U99" s="84"/>
      <c r="V99" s="98" t="s">
        <v>731</v>
      </c>
      <c r="W99" s="94"/>
      <c r="Y99" s="98" t="s">
        <v>534</v>
      </c>
      <c r="Z99" s="94"/>
      <c r="AB99" s="72" t="s">
        <v>1557</v>
      </c>
      <c r="AC99" s="94"/>
      <c r="AD99" s="83"/>
      <c r="AE99" s="84"/>
    </row>
    <row r="100" spans="1:31" ht="12.75">
      <c r="A100" s="87"/>
      <c r="C100" s="42"/>
      <c r="D100" s="42"/>
      <c r="E100" s="72" t="s">
        <v>1531</v>
      </c>
      <c r="F100" s="92">
        <f>COUNTIF(Черга!C$167:$C$250,E100)</f>
        <v>0</v>
      </c>
      <c r="G100" s="42"/>
      <c r="H100" s="99">
        <v>40053</v>
      </c>
      <c r="I100" s="92">
        <f>COUNTIF(Черга!F$167:$F$250,H100)</f>
        <v>0</v>
      </c>
      <c r="J100" s="83"/>
      <c r="K100" s="84"/>
      <c r="O100" s="98" t="s">
        <v>159</v>
      </c>
      <c r="P100" s="94">
        <f>COUNTIF(Спиляні!$C$199:$C$352,O100)</f>
        <v>8</v>
      </c>
      <c r="T100" s="83"/>
      <c r="U100" s="84"/>
      <c r="V100" s="72" t="s">
        <v>1526</v>
      </c>
      <c r="W100" s="94"/>
      <c r="Y100" s="95" t="s">
        <v>1558</v>
      </c>
      <c r="Z100" s="94">
        <f>ROWS(Y101:Y101)</f>
        <v>1</v>
      </c>
      <c r="AB100" s="72" t="s">
        <v>1559</v>
      </c>
      <c r="AC100" s="94"/>
      <c r="AD100" s="83"/>
      <c r="AE100" s="84"/>
    </row>
    <row r="101" spans="1:31" ht="12.75">
      <c r="A101" s="87"/>
      <c r="C101" s="42"/>
      <c r="D101" s="42"/>
      <c r="E101" s="98" t="s">
        <v>159</v>
      </c>
      <c r="F101" s="92">
        <f>COUNTIF(Черга!C$167:$C$250,E101)</f>
        <v>4</v>
      </c>
      <c r="G101" s="42"/>
      <c r="H101" s="99">
        <v>40056</v>
      </c>
      <c r="I101" s="92">
        <f>COUNTIF(Черга!F$167:$F$250,H101)</f>
        <v>0</v>
      </c>
      <c r="J101" s="83"/>
      <c r="K101" s="84"/>
      <c r="O101" s="98" t="s">
        <v>991</v>
      </c>
      <c r="P101" s="94">
        <f>COUNTIF(Спиляні!$C$199:$C$352,O101)</f>
        <v>3</v>
      </c>
      <c r="T101" s="83"/>
      <c r="U101" s="84"/>
      <c r="V101" s="98" t="s">
        <v>1140</v>
      </c>
      <c r="W101" s="94"/>
      <c r="Y101" s="98" t="s">
        <v>495</v>
      </c>
      <c r="Z101" s="94"/>
      <c r="AB101" s="72" t="s">
        <v>1560</v>
      </c>
      <c r="AC101" s="94"/>
      <c r="AD101" s="83"/>
      <c r="AE101" s="84"/>
    </row>
    <row r="102" spans="1:31" ht="12.75">
      <c r="A102" s="87"/>
      <c r="C102" s="42"/>
      <c r="D102" s="42"/>
      <c r="E102" s="98" t="s">
        <v>991</v>
      </c>
      <c r="F102" s="92">
        <f>COUNTIF(Черга!C$167:$C$250,E102)</f>
        <v>0</v>
      </c>
      <c r="G102" s="42"/>
      <c r="H102" s="99">
        <v>40071</v>
      </c>
      <c r="I102" s="92">
        <f>COUNTIF(Черга!F$167:$F$250,H102)</f>
        <v>0</v>
      </c>
      <c r="J102" s="83"/>
      <c r="K102" s="84"/>
      <c r="O102" s="98" t="s">
        <v>1200</v>
      </c>
      <c r="P102" s="94">
        <f>COUNTIF(Спиляні!$C$199:$C$352,O102)</f>
        <v>4</v>
      </c>
      <c r="T102" s="83"/>
      <c r="U102" s="84"/>
      <c r="V102" s="98" t="s">
        <v>712</v>
      </c>
      <c r="W102" s="94"/>
      <c r="Y102" s="95" t="s">
        <v>776</v>
      </c>
      <c r="Z102" s="94">
        <f>ROWS(Y103:Y103)</f>
        <v>1</v>
      </c>
      <c r="AB102" s="95" t="s">
        <v>1552</v>
      </c>
      <c r="AC102" s="94">
        <f>ROWS(AB103:AB104)</f>
        <v>2</v>
      </c>
      <c r="AD102" s="83"/>
      <c r="AE102" s="84"/>
    </row>
    <row r="103" spans="1:31" ht="12.75">
      <c r="A103" s="87"/>
      <c r="C103" s="42"/>
      <c r="D103" s="42"/>
      <c r="E103" s="98" t="s">
        <v>1200</v>
      </c>
      <c r="F103" s="92">
        <f>COUNTIF(Черга!C$167:$C$250,E103)</f>
        <v>0</v>
      </c>
      <c r="G103" s="42"/>
      <c r="H103" s="99">
        <v>40072</v>
      </c>
      <c r="I103" s="92">
        <f>COUNTIF(Черга!F$167:$F$250,H103)</f>
        <v>0</v>
      </c>
      <c r="J103" s="83"/>
      <c r="K103" s="84"/>
      <c r="O103" s="72" t="s">
        <v>1534</v>
      </c>
      <c r="P103" s="94">
        <f>COUNTIF(Спиляні!$C$199:$C$352,O103)</f>
        <v>0</v>
      </c>
      <c r="T103" s="83"/>
      <c r="U103" s="84"/>
      <c r="V103" s="98" t="s">
        <v>672</v>
      </c>
      <c r="W103" s="94"/>
      <c r="Y103" s="98" t="s">
        <v>1030</v>
      </c>
      <c r="Z103" s="94"/>
      <c r="AB103" s="72" t="s">
        <v>1561</v>
      </c>
      <c r="AC103" s="94"/>
      <c r="AD103" s="83"/>
      <c r="AE103" s="84"/>
    </row>
    <row r="104" spans="1:31" ht="12.75">
      <c r="A104" s="87"/>
      <c r="C104" s="42"/>
      <c r="D104" s="42"/>
      <c r="E104" s="72" t="s">
        <v>1534</v>
      </c>
      <c r="F104" s="92">
        <f>COUNTIF(Черга!C$167:$C$250,E104)</f>
        <v>0</v>
      </c>
      <c r="G104" s="42"/>
      <c r="H104" s="99">
        <v>40078</v>
      </c>
      <c r="I104" s="92">
        <f>COUNTIF(Черга!F$167:$F$250,H104)</f>
        <v>0</v>
      </c>
      <c r="J104" s="83"/>
      <c r="K104" s="84"/>
      <c r="O104" s="72" t="s">
        <v>1535</v>
      </c>
      <c r="P104" s="94">
        <f>COUNTIF(Спиляні!$C$199:$C$352,O104)</f>
        <v>0</v>
      </c>
      <c r="T104" s="83"/>
      <c r="U104" s="84"/>
      <c r="V104" s="72" t="s">
        <v>1527</v>
      </c>
      <c r="W104" s="94"/>
      <c r="Y104" s="95" t="s">
        <v>1562</v>
      </c>
      <c r="Z104" s="94">
        <f>ROWS(Y105:Y110)</f>
        <v>6</v>
      </c>
      <c r="AB104" s="72" t="s">
        <v>1563</v>
      </c>
      <c r="AC104" s="94"/>
      <c r="AD104" s="83"/>
      <c r="AE104" s="84"/>
    </row>
    <row r="105" spans="1:31" ht="12.75">
      <c r="A105" s="42"/>
      <c r="C105" s="42"/>
      <c r="D105" s="42"/>
      <c r="E105" s="72" t="s">
        <v>1535</v>
      </c>
      <c r="F105" s="92">
        <f>COUNTIF(Черга!C$167:$C$250,E105)</f>
        <v>0</v>
      </c>
      <c r="G105" s="42"/>
      <c r="H105" s="99">
        <v>40079</v>
      </c>
      <c r="I105" s="92">
        <f>COUNTIF(Черга!F$167:$F$250,H105)</f>
        <v>0</v>
      </c>
      <c r="J105" s="83"/>
      <c r="K105" s="84"/>
      <c r="O105" s="72" t="s">
        <v>1537</v>
      </c>
      <c r="P105" s="94">
        <f>COUNTIF(Спиляні!$C$199:$C$352,O105)</f>
        <v>0</v>
      </c>
      <c r="T105" s="83"/>
      <c r="U105" s="84"/>
      <c r="V105" s="98" t="s">
        <v>1025</v>
      </c>
      <c r="W105" s="94"/>
      <c r="Y105" s="98" t="s">
        <v>573</v>
      </c>
      <c r="Z105" s="94"/>
      <c r="AB105" s="95" t="s">
        <v>1554</v>
      </c>
      <c r="AC105" s="94">
        <f>ROWS(AB106:AB110)</f>
        <v>5</v>
      </c>
      <c r="AD105" s="83"/>
      <c r="AE105" s="84"/>
    </row>
    <row r="106" spans="1:31" ht="12.75">
      <c r="A106" s="42"/>
      <c r="C106" s="42"/>
      <c r="D106" s="42"/>
      <c r="E106" s="72" t="s">
        <v>1537</v>
      </c>
      <c r="F106" s="92">
        <f>COUNTIF(Черга!C$167:$C$250,E106)</f>
        <v>0</v>
      </c>
      <c r="G106" s="42"/>
      <c r="H106" s="99">
        <v>40087</v>
      </c>
      <c r="I106" s="92">
        <f>COUNTIF(Черга!F$167:$F$250,H106)</f>
        <v>0</v>
      </c>
      <c r="J106" s="83"/>
      <c r="K106" s="84"/>
      <c r="O106" s="72" t="s">
        <v>715</v>
      </c>
      <c r="P106" s="94">
        <f>COUNTIF(Спиляні!$C$199:$C$352,O106)</f>
        <v>0</v>
      </c>
      <c r="T106" s="83"/>
      <c r="U106" s="84"/>
      <c r="V106" s="72" t="s">
        <v>1528</v>
      </c>
      <c r="W106" s="94"/>
      <c r="Y106" s="98" t="s">
        <v>1564</v>
      </c>
      <c r="Z106" s="94"/>
      <c r="AB106" s="72" t="s">
        <v>1565</v>
      </c>
      <c r="AC106" s="94"/>
      <c r="AD106" s="83"/>
      <c r="AE106" s="84"/>
    </row>
    <row r="107" spans="5:31" ht="12.75">
      <c r="E107" s="72" t="s">
        <v>715</v>
      </c>
      <c r="F107" s="92">
        <f>COUNTIF(Черга!C$167:$C$250,E107)</f>
        <v>0</v>
      </c>
      <c r="H107" s="99">
        <v>40091</v>
      </c>
      <c r="I107" s="92">
        <f>COUNTIF(Черга!F$167:$F$250,H107)</f>
        <v>0</v>
      </c>
      <c r="J107" s="83"/>
      <c r="K107" s="84"/>
      <c r="O107" s="98" t="s">
        <v>1176</v>
      </c>
      <c r="P107" s="94">
        <f>COUNTIF(Спиляні!$C$199:$C$352,O107)</f>
        <v>1</v>
      </c>
      <c r="T107" s="83"/>
      <c r="U107" s="84"/>
      <c r="V107" s="72" t="s">
        <v>1530</v>
      </c>
      <c r="W107" s="94"/>
      <c r="Y107" s="98" t="s">
        <v>972</v>
      </c>
      <c r="Z107" s="94"/>
      <c r="AB107" s="72" t="s">
        <v>1566</v>
      </c>
      <c r="AC107" s="94"/>
      <c r="AD107" s="83"/>
      <c r="AE107" s="84"/>
    </row>
    <row r="108" spans="5:31" ht="12.75">
      <c r="E108" s="98" t="s">
        <v>1176</v>
      </c>
      <c r="F108" s="92">
        <f>COUNTIF(Черга!C$167:$C$250,E108)</f>
        <v>0</v>
      </c>
      <c r="H108" s="99">
        <v>40095</v>
      </c>
      <c r="I108" s="92">
        <f>COUNTIF(Черга!F$167:$F$250,H108)</f>
        <v>0</v>
      </c>
      <c r="J108" s="83"/>
      <c r="K108" s="84"/>
      <c r="O108" s="98" t="s">
        <v>1087</v>
      </c>
      <c r="P108" s="94">
        <f>COUNTIF(Спиляні!$C$199:$C$352,O108)</f>
        <v>1</v>
      </c>
      <c r="T108" s="83"/>
      <c r="U108" s="84"/>
      <c r="V108" s="98" t="s">
        <v>893</v>
      </c>
      <c r="W108" s="94"/>
      <c r="Y108" s="98" t="s">
        <v>905</v>
      </c>
      <c r="Z108" s="94"/>
      <c r="AB108" s="72" t="s">
        <v>1567</v>
      </c>
      <c r="AC108" s="94"/>
      <c r="AD108" s="83"/>
      <c r="AE108" s="84"/>
    </row>
    <row r="109" spans="5:31" ht="12.75">
      <c r="E109" s="98" t="s">
        <v>1087</v>
      </c>
      <c r="F109" s="92">
        <f>COUNTIF(Черга!C$167:$C$250,E109)</f>
        <v>0</v>
      </c>
      <c r="H109" s="99">
        <v>40100</v>
      </c>
      <c r="I109" s="92">
        <f>COUNTIF(Черга!F$167:$F$250,H109)</f>
        <v>0</v>
      </c>
      <c r="J109" s="83"/>
      <c r="K109" s="84"/>
      <c r="O109" s="98" t="s">
        <v>1518</v>
      </c>
      <c r="P109" s="94">
        <f>COUNTIF(Спиляні!$C$199:$C$352,O109)</f>
        <v>0</v>
      </c>
      <c r="T109" s="83"/>
      <c r="U109" s="84"/>
      <c r="V109" s="72" t="s">
        <v>1531</v>
      </c>
      <c r="W109" s="94"/>
      <c r="Y109" s="98" t="s">
        <v>919</v>
      </c>
      <c r="Z109" s="94"/>
      <c r="AB109" s="72" t="s">
        <v>1568</v>
      </c>
      <c r="AC109" s="94"/>
      <c r="AD109" s="83"/>
      <c r="AE109" s="84"/>
    </row>
    <row r="110" spans="5:31" ht="12.75">
      <c r="E110" s="98" t="s">
        <v>1518</v>
      </c>
      <c r="F110" s="92">
        <f>COUNTIF(Черга!C$167:$C$250,E110)</f>
        <v>0</v>
      </c>
      <c r="H110" s="99">
        <v>40115</v>
      </c>
      <c r="I110" s="92">
        <f>COUNTIF(Черга!F$167:$F$250,H110)</f>
        <v>0</v>
      </c>
      <c r="J110" s="83"/>
      <c r="K110" s="84"/>
      <c r="O110" s="72" t="s">
        <v>1289</v>
      </c>
      <c r="P110" s="94">
        <f>COUNTIF(Спиляні!$C$199:$C$352,O110)</f>
        <v>0</v>
      </c>
      <c r="T110" s="83"/>
      <c r="U110" s="84"/>
      <c r="V110" s="98" t="s">
        <v>159</v>
      </c>
      <c r="W110" s="94"/>
      <c r="Y110" s="98" t="s">
        <v>1124</v>
      </c>
      <c r="Z110" s="94"/>
      <c r="AB110" s="72" t="s">
        <v>1569</v>
      </c>
      <c r="AC110" s="94"/>
      <c r="AD110" s="83"/>
      <c r="AE110" s="84"/>
    </row>
    <row r="111" spans="5:31" ht="12.75">
      <c r="E111" s="72" t="s">
        <v>1289</v>
      </c>
      <c r="F111" s="92">
        <f>COUNTIF(Черга!C$167:$C$250,E111)</f>
        <v>0</v>
      </c>
      <c r="H111" s="99">
        <v>40120</v>
      </c>
      <c r="I111" s="92">
        <f>COUNTIF(Черга!F$167:$F$250,H111)</f>
        <v>0</v>
      </c>
      <c r="J111" s="83"/>
      <c r="K111" s="84"/>
      <c r="O111" s="72" t="s">
        <v>1538</v>
      </c>
      <c r="P111" s="94">
        <f>COUNTIF(Спиляні!$C$199:$C$352,O111)</f>
        <v>0</v>
      </c>
      <c r="T111" s="83"/>
      <c r="U111" s="84"/>
      <c r="V111" s="98" t="s">
        <v>991</v>
      </c>
      <c r="W111" s="94"/>
      <c r="Y111" s="95" t="s">
        <v>1570</v>
      </c>
      <c r="Z111" s="94">
        <v>0</v>
      </c>
      <c r="AB111" s="95" t="s">
        <v>1558</v>
      </c>
      <c r="AC111" s="94">
        <f>ROWS(AB112:AB116)</f>
        <v>5</v>
      </c>
      <c r="AD111" s="83"/>
      <c r="AE111" s="84"/>
    </row>
    <row r="112" spans="5:31" ht="12.75">
      <c r="E112" s="72" t="s">
        <v>1538</v>
      </c>
      <c r="F112" s="92">
        <f>COUNTIF(Черга!C$167:$C$250,E112)</f>
        <v>0</v>
      </c>
      <c r="H112" s="99">
        <v>40130</v>
      </c>
      <c r="I112" s="92">
        <f>COUNTIF(Черга!F$167:$F$250,H112)</f>
        <v>0</v>
      </c>
      <c r="J112" s="83"/>
      <c r="K112" s="84"/>
      <c r="O112" s="72" t="s">
        <v>1539</v>
      </c>
      <c r="P112" s="94">
        <f>COUNTIF(Спиляні!$C$199:$C$352,O112)</f>
        <v>0</v>
      </c>
      <c r="T112" s="83"/>
      <c r="U112" s="84"/>
      <c r="V112" s="98" t="s">
        <v>1200</v>
      </c>
      <c r="W112" s="94"/>
      <c r="Y112" s="106"/>
      <c r="Z112" s="94"/>
      <c r="AB112" s="72" t="s">
        <v>1571</v>
      </c>
      <c r="AC112" s="94"/>
      <c r="AD112" s="83"/>
      <c r="AE112" s="84"/>
    </row>
    <row r="113" spans="5:31" ht="12.75">
      <c r="E113" s="72" t="s">
        <v>1539</v>
      </c>
      <c r="F113" s="92">
        <f>COUNTIF(Черга!C$167:$C$250,E113)</f>
        <v>0</v>
      </c>
      <c r="H113" s="99">
        <v>40134</v>
      </c>
      <c r="I113" s="92">
        <f>COUNTIF(Черга!F$167:$F$250,H113)</f>
        <v>0</v>
      </c>
      <c r="J113" s="83"/>
      <c r="K113" s="84"/>
      <c r="O113" s="98" t="s">
        <v>1165</v>
      </c>
      <c r="P113" s="94">
        <f>COUNTIF(Спиляні!$C$199:$C$352,O113)</f>
        <v>1</v>
      </c>
      <c r="T113" s="83"/>
      <c r="U113" s="84"/>
      <c r="V113" s="95" t="s">
        <v>1515</v>
      </c>
      <c r="W113" s="94">
        <f>ROWS(V114:V124)</f>
        <v>11</v>
      </c>
      <c r="Y113" s="95" t="s">
        <v>1572</v>
      </c>
      <c r="Z113" s="94">
        <f>ROWS(Y114:Y118)</f>
        <v>5</v>
      </c>
      <c r="AB113" s="72" t="s">
        <v>1573</v>
      </c>
      <c r="AC113" s="94"/>
      <c r="AD113" s="83"/>
      <c r="AE113" s="84"/>
    </row>
    <row r="114" spans="5:31" ht="12.75">
      <c r="E114" s="74" t="s">
        <v>870</v>
      </c>
      <c r="F114" s="92">
        <f>COUNTIF(Черга!C$167:$C$250,E114)</f>
        <v>0</v>
      </c>
      <c r="H114" s="99">
        <v>40136</v>
      </c>
      <c r="I114" s="92">
        <f>COUNTIF(Черга!F$167:$F$250,H114)</f>
        <v>0</v>
      </c>
      <c r="J114" s="83"/>
      <c r="K114" s="84"/>
      <c r="O114" s="72" t="s">
        <v>1541</v>
      </c>
      <c r="P114" s="94">
        <f>COUNTIF(Спиляні!$C$199:$C$352,O114)</f>
        <v>0</v>
      </c>
      <c r="T114" s="83"/>
      <c r="U114" s="84"/>
      <c r="V114" s="72" t="s">
        <v>1534</v>
      </c>
      <c r="W114" s="94"/>
      <c r="Y114" s="98" t="s">
        <v>627</v>
      </c>
      <c r="Z114" s="94"/>
      <c r="AB114" s="72" t="s">
        <v>1574</v>
      </c>
      <c r="AC114" s="94"/>
      <c r="AD114" s="83"/>
      <c r="AE114" s="84"/>
    </row>
    <row r="115" spans="5:31" ht="12.75">
      <c r="E115" s="98" t="s">
        <v>1165</v>
      </c>
      <c r="F115" s="92">
        <f>COUNTIF(Черга!C$167:$C$250,E115)</f>
        <v>0</v>
      </c>
      <c r="H115" s="99">
        <v>40143</v>
      </c>
      <c r="I115" s="92">
        <f>COUNTIF(Черга!F$167:$F$250,H115)</f>
        <v>0</v>
      </c>
      <c r="J115" s="83"/>
      <c r="K115" s="84"/>
      <c r="O115" s="98" t="s">
        <v>524</v>
      </c>
      <c r="P115" s="94">
        <f>COUNTIF(Спиляні!$C$199:$C$352,O115)</f>
        <v>1</v>
      </c>
      <c r="T115" s="83"/>
      <c r="U115" s="84"/>
      <c r="V115" s="72" t="s">
        <v>1535</v>
      </c>
      <c r="W115" s="94"/>
      <c r="Y115" s="98" t="s">
        <v>432</v>
      </c>
      <c r="Z115" s="94"/>
      <c r="AB115" s="72" t="s">
        <v>460</v>
      </c>
      <c r="AC115" s="94"/>
      <c r="AD115" s="83"/>
      <c r="AE115" s="84"/>
    </row>
    <row r="116" spans="5:31" ht="12.75">
      <c r="E116" s="72" t="s">
        <v>1541</v>
      </c>
      <c r="F116" s="92">
        <f>COUNTIF(Черга!C$167:$C$250,E116)</f>
        <v>0</v>
      </c>
      <c r="H116" s="99">
        <v>40158</v>
      </c>
      <c r="I116" s="92">
        <f>COUNTIF(Черга!F$167:$F$250,H116)</f>
        <v>1</v>
      </c>
      <c r="J116" s="83"/>
      <c r="K116" s="84"/>
      <c r="O116" s="72" t="s">
        <v>1542</v>
      </c>
      <c r="P116" s="94">
        <f>COUNTIF(Спиляні!$C$199:$C$352,O116)</f>
        <v>0</v>
      </c>
      <c r="T116" s="83"/>
      <c r="U116" s="84"/>
      <c r="V116" s="72" t="s">
        <v>1537</v>
      </c>
      <c r="W116" s="94"/>
      <c r="Y116" s="98" t="s">
        <v>66</v>
      </c>
      <c r="Z116" s="94"/>
      <c r="AB116" s="72" t="s">
        <v>1575</v>
      </c>
      <c r="AC116" s="94"/>
      <c r="AD116" s="83"/>
      <c r="AE116" s="84"/>
    </row>
    <row r="117" spans="5:31" ht="12.75">
      <c r="E117" s="98" t="s">
        <v>524</v>
      </c>
      <c r="F117" s="92">
        <f>COUNTIF(Черга!C$167:$C$250,E117)</f>
        <v>1</v>
      </c>
      <c r="H117" s="99">
        <v>40172</v>
      </c>
      <c r="I117" s="92">
        <f>COUNTIF(Черга!F$167:$F$250,H117)</f>
        <v>0</v>
      </c>
      <c r="J117" s="83"/>
      <c r="K117" s="84"/>
      <c r="O117" s="98" t="s">
        <v>1523</v>
      </c>
      <c r="P117" s="94">
        <f>COUNTIF(Спиляні!$C$199:$C$352,O117)</f>
        <v>0</v>
      </c>
      <c r="T117" s="83"/>
      <c r="U117" s="84"/>
      <c r="V117" s="72" t="s">
        <v>715</v>
      </c>
      <c r="W117" s="94"/>
      <c r="Y117" s="98" t="s">
        <v>444</v>
      </c>
      <c r="Z117" s="94"/>
      <c r="AB117" s="95" t="s">
        <v>776</v>
      </c>
      <c r="AC117" s="94">
        <f>ROWS(AB118:AB120)</f>
        <v>3</v>
      </c>
      <c r="AD117" s="83"/>
      <c r="AE117" s="84"/>
    </row>
    <row r="118" spans="5:31" ht="12.75">
      <c r="E118" s="72" t="s">
        <v>1542</v>
      </c>
      <c r="F118" s="92">
        <f>COUNTIF(Черга!C$167:$C$250,E118)</f>
        <v>0</v>
      </c>
      <c r="H118" s="99">
        <v>40204</v>
      </c>
      <c r="I118" s="92">
        <f>COUNTIF(Черга!F$167:$F$250,H118)</f>
        <v>1</v>
      </c>
      <c r="J118" s="83"/>
      <c r="K118" s="84"/>
      <c r="O118" s="98" t="s">
        <v>42</v>
      </c>
      <c r="P118" s="94">
        <f>COUNTIF(Спиляні!$C$199:$C$352,O118)</f>
        <v>2</v>
      </c>
      <c r="T118" s="83"/>
      <c r="U118" s="84"/>
      <c r="V118" s="98" t="s">
        <v>1176</v>
      </c>
      <c r="W118" s="94"/>
      <c r="Y118" s="98" t="s">
        <v>1576</v>
      </c>
      <c r="Z118" s="94"/>
      <c r="AB118" s="72" t="s">
        <v>1577</v>
      </c>
      <c r="AC118" s="94"/>
      <c r="AD118" s="83"/>
      <c r="AE118" s="84"/>
    </row>
    <row r="119" spans="5:31" ht="12.75">
      <c r="E119" s="98" t="s">
        <v>1523</v>
      </c>
      <c r="F119" s="92">
        <f>COUNTIF(Черга!C$167:$C$250,E119)</f>
        <v>0</v>
      </c>
      <c r="H119" s="99">
        <v>40232</v>
      </c>
      <c r="I119" s="92">
        <f>COUNTIF(Черга!F$167:$F$250,H119)</f>
        <v>0</v>
      </c>
      <c r="J119" s="83"/>
      <c r="K119" s="84"/>
      <c r="O119" s="98" t="s">
        <v>660</v>
      </c>
      <c r="P119" s="94">
        <f>COUNTIF(Спиляні!$C$199:$C$352,O119)</f>
        <v>0</v>
      </c>
      <c r="T119" s="83"/>
      <c r="U119" s="84"/>
      <c r="V119" s="98" t="s">
        <v>1087</v>
      </c>
      <c r="W119" s="94"/>
      <c r="Y119" s="95" t="s">
        <v>1578</v>
      </c>
      <c r="Z119" s="94">
        <f>ROWS(Y120:Y123)</f>
        <v>4</v>
      </c>
      <c r="AB119" s="72" t="s">
        <v>1579</v>
      </c>
      <c r="AC119" s="94"/>
      <c r="AD119" s="83"/>
      <c r="AE119" s="84"/>
    </row>
    <row r="120" spans="5:31" ht="12.75">
      <c r="E120" s="98" t="s">
        <v>42</v>
      </c>
      <c r="F120" s="92">
        <f>COUNTIF(Черга!C$167:$C$250,E120)</f>
        <v>2</v>
      </c>
      <c r="H120" s="99">
        <v>40253</v>
      </c>
      <c r="I120" s="92">
        <f>COUNTIF(Черга!F$167:$F$250,H120)</f>
        <v>0</v>
      </c>
      <c r="J120" s="83"/>
      <c r="K120" s="84"/>
      <c r="O120" s="98" t="s">
        <v>784</v>
      </c>
      <c r="P120" s="94">
        <f>COUNTIF(Спиляні!$C$199:$C$352,O120)</f>
        <v>2</v>
      </c>
      <c r="T120" s="83"/>
      <c r="U120" s="84"/>
      <c r="V120" s="98" t="s">
        <v>1518</v>
      </c>
      <c r="W120" s="94"/>
      <c r="Y120" s="98" t="s">
        <v>260</v>
      </c>
      <c r="Z120" s="94"/>
      <c r="AB120" s="72" t="s">
        <v>1580</v>
      </c>
      <c r="AC120" s="94"/>
      <c r="AD120" s="83"/>
      <c r="AE120" s="84"/>
    </row>
    <row r="121" spans="5:31" ht="12.75">
      <c r="E121" s="98" t="s">
        <v>660</v>
      </c>
      <c r="F121" s="92">
        <f>COUNTIF(Черга!C$167:$C$250,E121)</f>
        <v>0</v>
      </c>
      <c r="H121" s="99">
        <v>40274</v>
      </c>
      <c r="I121" s="92">
        <f>COUNTIF(Черга!F$167:$F$250,H121)</f>
        <v>0</v>
      </c>
      <c r="J121" s="83"/>
      <c r="K121" s="84"/>
      <c r="O121" s="72" t="s">
        <v>1543</v>
      </c>
      <c r="P121" s="94">
        <f>COUNTIF(Спиляні!$C$199:$C$352,O121)</f>
        <v>0</v>
      </c>
      <c r="T121" s="83"/>
      <c r="U121" s="84"/>
      <c r="V121" s="72" t="s">
        <v>1289</v>
      </c>
      <c r="W121" s="94"/>
      <c r="Y121" s="98" t="s">
        <v>1581</v>
      </c>
      <c r="Z121" s="94"/>
      <c r="AB121" s="95" t="s">
        <v>1562</v>
      </c>
      <c r="AC121" s="94">
        <f>ROWS(AB122:AB128)</f>
        <v>7</v>
      </c>
      <c r="AD121" s="83"/>
      <c r="AE121" s="84"/>
    </row>
    <row r="122" spans="5:31" ht="12.75">
      <c r="E122" s="98" t="s">
        <v>784</v>
      </c>
      <c r="F122" s="92">
        <f>COUNTIF(Черга!C$167:$C$250,E122)</f>
        <v>0</v>
      </c>
      <c r="H122" s="99">
        <v>40281</v>
      </c>
      <c r="I122" s="92">
        <f>COUNTIF(Черга!F$167:$F$250,H122)</f>
        <v>0</v>
      </c>
      <c r="J122" s="83"/>
      <c r="K122" s="84"/>
      <c r="O122" s="72" t="s">
        <v>1544</v>
      </c>
      <c r="P122" s="94">
        <f>COUNTIF(Спиляні!$C$199:$C$352,O122)</f>
        <v>0</v>
      </c>
      <c r="T122" s="83"/>
      <c r="U122" s="84"/>
      <c r="V122" s="72" t="s">
        <v>1538</v>
      </c>
      <c r="W122" s="94"/>
      <c r="Y122" s="98" t="s">
        <v>22</v>
      </c>
      <c r="Z122" s="94"/>
      <c r="AB122" s="72" t="s">
        <v>1582</v>
      </c>
      <c r="AC122" s="94"/>
      <c r="AD122" s="83"/>
      <c r="AE122" s="84"/>
    </row>
    <row r="123" spans="5:31" ht="12.75">
      <c r="E123" s="72" t="s">
        <v>1543</v>
      </c>
      <c r="F123" s="92">
        <f>COUNTIF(Черга!C$167:$C$250,E123)</f>
        <v>0</v>
      </c>
      <c r="H123" s="99">
        <v>40288</v>
      </c>
      <c r="I123" s="92">
        <f>COUNTIF(Черга!F$167:$F$250,H123)</f>
        <v>0</v>
      </c>
      <c r="J123" s="83"/>
      <c r="K123" s="84"/>
      <c r="O123" s="98" t="s">
        <v>1214</v>
      </c>
      <c r="P123" s="94">
        <f>COUNTIF(Спиляні!$C$199:$C$352,O123)</f>
        <v>1</v>
      </c>
      <c r="T123" s="83"/>
      <c r="U123" s="84"/>
      <c r="V123" s="72" t="s">
        <v>1539</v>
      </c>
      <c r="W123" s="94"/>
      <c r="Y123" s="98" t="s">
        <v>278</v>
      </c>
      <c r="Z123" s="94"/>
      <c r="AB123" s="72" t="s">
        <v>1583</v>
      </c>
      <c r="AC123" s="94"/>
      <c r="AD123" s="83"/>
      <c r="AE123" s="84"/>
    </row>
    <row r="124" spans="5:31" ht="12.75">
      <c r="E124" s="72" t="s">
        <v>1544</v>
      </c>
      <c r="F124" s="92">
        <f>COUNTIF(Черга!C$167:$C$250,E124)</f>
        <v>0</v>
      </c>
      <c r="H124" s="99">
        <v>40312</v>
      </c>
      <c r="I124" s="92">
        <f>COUNTIF(Черга!F$167:$F$250,H124)</f>
        <v>1</v>
      </c>
      <c r="J124" s="83"/>
      <c r="K124" s="84"/>
      <c r="O124" s="72" t="s">
        <v>382</v>
      </c>
      <c r="P124" s="94">
        <f>COUNTIF(Спиляні!$C$199:$C$352,O124)</f>
        <v>0</v>
      </c>
      <c r="T124" s="83"/>
      <c r="U124" s="84"/>
      <c r="V124" s="98" t="s">
        <v>1165</v>
      </c>
      <c r="W124" s="94"/>
      <c r="Y124" s="95" t="s">
        <v>1584</v>
      </c>
      <c r="Z124" s="94">
        <f>ROWS(Y125:Y126)</f>
        <v>2</v>
      </c>
      <c r="AB124" s="72" t="s">
        <v>1585</v>
      </c>
      <c r="AC124" s="94"/>
      <c r="AD124" s="83"/>
      <c r="AE124" s="84"/>
    </row>
    <row r="125" spans="5:31" ht="12.75">
      <c r="E125" s="98" t="s">
        <v>1214</v>
      </c>
      <c r="F125" s="92">
        <f>COUNTIF(Черга!C$167:$C$250,E125)</f>
        <v>0</v>
      </c>
      <c r="H125" s="99">
        <v>40315</v>
      </c>
      <c r="I125" s="92">
        <f>COUNTIF(Черга!F$167:$F$250,H125)</f>
        <v>2</v>
      </c>
      <c r="J125" s="83"/>
      <c r="K125" s="84"/>
      <c r="O125" s="72" t="s">
        <v>1546</v>
      </c>
      <c r="P125" s="94">
        <f>COUNTIF(Спиляні!$C$199:$C$352,O125)</f>
        <v>0</v>
      </c>
      <c r="T125" s="83"/>
      <c r="U125" s="84"/>
      <c r="V125" s="95" t="s">
        <v>1520</v>
      </c>
      <c r="W125" s="94">
        <f>ROWS(V126:V135)</f>
        <v>10</v>
      </c>
      <c r="Y125" s="98" t="s">
        <v>827</v>
      </c>
      <c r="Z125" s="94"/>
      <c r="AB125" s="72" t="s">
        <v>1586</v>
      </c>
      <c r="AC125" s="94"/>
      <c r="AD125" s="83"/>
      <c r="AE125" s="84"/>
    </row>
    <row r="126" spans="5:31" ht="12.75">
      <c r="E126" s="72" t="s">
        <v>382</v>
      </c>
      <c r="F126" s="92">
        <f>COUNTIF(Черга!C$167:$C$250,E126)</f>
        <v>0</v>
      </c>
      <c r="H126" s="99">
        <v>40316</v>
      </c>
      <c r="I126" s="92">
        <f>COUNTIF(Черга!F$167:$F$250,H126)</f>
        <v>4</v>
      </c>
      <c r="J126" s="83"/>
      <c r="K126" s="84"/>
      <c r="O126" s="98" t="s">
        <v>151</v>
      </c>
      <c r="P126" s="94">
        <f>COUNTIF(Спиляні!$C$199:$C$352,O126)</f>
        <v>0</v>
      </c>
      <c r="T126" s="83"/>
      <c r="U126" s="84"/>
      <c r="V126" s="72" t="s">
        <v>1541</v>
      </c>
      <c r="W126" s="94"/>
      <c r="Y126" s="98" t="s">
        <v>271</v>
      </c>
      <c r="Z126" s="94"/>
      <c r="AB126" s="72" t="s">
        <v>1587</v>
      </c>
      <c r="AC126" s="94"/>
      <c r="AD126" s="83"/>
      <c r="AE126" s="84"/>
    </row>
    <row r="127" spans="5:31" ht="12.75">
      <c r="E127" s="72" t="s">
        <v>1546</v>
      </c>
      <c r="F127" s="92">
        <f>COUNTIF(Черга!C$167:$C$250,E127)</f>
        <v>0</v>
      </c>
      <c r="H127" s="99">
        <v>40337</v>
      </c>
      <c r="I127" s="92">
        <f>COUNTIF(Черга!F$167:$F$250,H127)</f>
        <v>0</v>
      </c>
      <c r="J127" s="83"/>
      <c r="K127" s="84"/>
      <c r="O127" s="72" t="s">
        <v>1547</v>
      </c>
      <c r="P127" s="94">
        <f>COUNTIF(Спиляні!$C$199:$C$352,O127)</f>
        <v>0</v>
      </c>
      <c r="T127" s="83"/>
      <c r="U127" s="84"/>
      <c r="V127" s="98" t="s">
        <v>524</v>
      </c>
      <c r="W127" s="94"/>
      <c r="Y127" s="95" t="s">
        <v>1588</v>
      </c>
      <c r="Z127" s="94">
        <v>0</v>
      </c>
      <c r="AB127" s="72" t="s">
        <v>1589</v>
      </c>
      <c r="AC127" s="94"/>
      <c r="AD127" s="83"/>
      <c r="AE127" s="84"/>
    </row>
    <row r="128" spans="5:31" ht="12.75">
      <c r="E128" s="98" t="s">
        <v>151</v>
      </c>
      <c r="F128" s="92">
        <f>COUNTIF(Черга!C$167:$C$250,E128)</f>
        <v>0</v>
      </c>
      <c r="H128" s="99">
        <v>40353</v>
      </c>
      <c r="I128" s="92">
        <f>COUNTIF(Черга!F$167:$F$250,H128)</f>
        <v>1</v>
      </c>
      <c r="J128" s="83"/>
      <c r="K128" s="84"/>
      <c r="O128" s="72" t="s">
        <v>1548</v>
      </c>
      <c r="P128" s="94">
        <f>COUNTIF(Спиляні!$C$199:$C$352,O128)</f>
        <v>0</v>
      </c>
      <c r="T128" s="83"/>
      <c r="U128" s="84"/>
      <c r="V128" s="72" t="s">
        <v>1542</v>
      </c>
      <c r="W128" s="94"/>
      <c r="Y128" s="72"/>
      <c r="Z128" s="94"/>
      <c r="AB128" s="72" t="s">
        <v>1590</v>
      </c>
      <c r="AC128" s="94"/>
      <c r="AD128" s="83"/>
      <c r="AE128" s="84"/>
    </row>
    <row r="129" spans="5:31" ht="12.75">
      <c r="E129" s="72" t="s">
        <v>1547</v>
      </c>
      <c r="F129" s="92">
        <f>COUNTIF(Черга!C$167:$C$250,E129)</f>
        <v>0</v>
      </c>
      <c r="H129" s="99">
        <v>40361</v>
      </c>
      <c r="I129" s="92">
        <f>COUNTIF(Черга!F$167:$F$250,H129)</f>
        <v>0</v>
      </c>
      <c r="J129" s="83"/>
      <c r="K129" s="84"/>
      <c r="O129" s="72" t="s">
        <v>1549</v>
      </c>
      <c r="P129" s="94">
        <f>COUNTIF(Спиляні!$C$199:$C$352,O129)</f>
        <v>0</v>
      </c>
      <c r="T129" s="83"/>
      <c r="U129" s="84"/>
      <c r="V129" s="98" t="s">
        <v>1523</v>
      </c>
      <c r="W129" s="94"/>
      <c r="Y129" s="95" t="s">
        <v>1591</v>
      </c>
      <c r="Z129" s="94">
        <f>ROWS(Y130:Y130)</f>
        <v>1</v>
      </c>
      <c r="AB129" s="95" t="s">
        <v>1570</v>
      </c>
      <c r="AC129" s="94">
        <f>ROWS(AB130:AB130)</f>
        <v>1</v>
      </c>
      <c r="AD129" s="83"/>
      <c r="AE129" s="84"/>
    </row>
    <row r="130" spans="5:31" ht="12.75">
      <c r="E130" s="72" t="s">
        <v>1548</v>
      </c>
      <c r="F130" s="92">
        <f>COUNTIF(Черга!C$167:$C$250,E130)</f>
        <v>0</v>
      </c>
      <c r="H130" s="99">
        <v>40365</v>
      </c>
      <c r="I130" s="92">
        <f>COUNTIF(Черга!F$167:$F$250,H130)</f>
        <v>0</v>
      </c>
      <c r="J130" s="83"/>
      <c r="K130" s="84"/>
      <c r="O130" s="72" t="s">
        <v>1550</v>
      </c>
      <c r="P130" s="94">
        <f>COUNTIF(Спиляні!$C$199:$C$352,O130)</f>
        <v>0</v>
      </c>
      <c r="T130" s="83"/>
      <c r="U130" s="84"/>
      <c r="V130" s="98" t="s">
        <v>42</v>
      </c>
      <c r="W130" s="94"/>
      <c r="Y130" s="98" t="s">
        <v>57</v>
      </c>
      <c r="Z130" s="94"/>
      <c r="AB130" s="72" t="s">
        <v>1592</v>
      </c>
      <c r="AC130" s="94"/>
      <c r="AD130" s="83"/>
      <c r="AE130" s="84"/>
    </row>
    <row r="131" spans="5:31" ht="12.75">
      <c r="E131" s="72" t="s">
        <v>1549</v>
      </c>
      <c r="F131" s="92">
        <f>COUNTIF(Черга!C$167:$C$250,E131)</f>
        <v>0</v>
      </c>
      <c r="H131" s="99">
        <v>40378</v>
      </c>
      <c r="I131" s="92">
        <f>COUNTIF(Черга!F$167:$F$250,H131)</f>
        <v>1</v>
      </c>
      <c r="J131" s="83"/>
      <c r="K131" s="84"/>
      <c r="O131" s="72" t="s">
        <v>528</v>
      </c>
      <c r="P131" s="94">
        <f>COUNTIF(Спиляні!$C$199:$C$352,O131)</f>
        <v>0</v>
      </c>
      <c r="T131" s="83"/>
      <c r="U131" s="84"/>
      <c r="V131" s="98" t="s">
        <v>660</v>
      </c>
      <c r="W131" s="94"/>
      <c r="Y131" s="95" t="s">
        <v>1593</v>
      </c>
      <c r="Z131" s="94">
        <f>ROWS(Y132:Y134)</f>
        <v>3</v>
      </c>
      <c r="AB131" s="95" t="s">
        <v>1572</v>
      </c>
      <c r="AC131" s="94">
        <f>ROWS(AB132:AB142)</f>
        <v>11</v>
      </c>
      <c r="AD131" s="83"/>
      <c r="AE131" s="84"/>
    </row>
    <row r="132" spans="5:31" ht="12.75">
      <c r="E132" s="72" t="s">
        <v>1550</v>
      </c>
      <c r="F132" s="92">
        <f>COUNTIF(Черга!C$167:$C$250,E132)</f>
        <v>0</v>
      </c>
      <c r="H132" s="99">
        <v>40388</v>
      </c>
      <c r="I132" s="92">
        <f>COUNTIF(Черга!F$167:$F$250,H132)</f>
        <v>2</v>
      </c>
      <c r="J132" s="83"/>
      <c r="K132" s="84"/>
      <c r="O132" s="72" t="s">
        <v>1551</v>
      </c>
      <c r="P132" s="94">
        <f>COUNTIF(Спиляні!$C$199:$C$352,O132)</f>
        <v>0</v>
      </c>
      <c r="T132" s="83"/>
      <c r="U132" s="84"/>
      <c r="V132" s="98" t="s">
        <v>784</v>
      </c>
      <c r="W132" s="94"/>
      <c r="Y132" s="98" t="s">
        <v>31</v>
      </c>
      <c r="Z132" s="94"/>
      <c r="AB132" s="72" t="s">
        <v>1594</v>
      </c>
      <c r="AC132" s="94"/>
      <c r="AD132" s="83"/>
      <c r="AE132" s="84"/>
    </row>
    <row r="133" spans="5:31" ht="12.75">
      <c r="E133" s="72" t="s">
        <v>528</v>
      </c>
      <c r="F133" s="92">
        <f>COUNTIF(Черга!C$167:$C$250,E133)</f>
        <v>1</v>
      </c>
      <c r="H133" s="99">
        <v>40437</v>
      </c>
      <c r="I133" s="92">
        <f>COUNTIF(Черга!F$167:$F$250,H133)</f>
        <v>1</v>
      </c>
      <c r="J133" s="83"/>
      <c r="K133" s="84"/>
      <c r="O133" s="98" t="s">
        <v>1533</v>
      </c>
      <c r="P133" s="94">
        <f>COUNTIF(Спиляні!$C$199:$C$352,O133)</f>
        <v>0</v>
      </c>
      <c r="T133" s="83"/>
      <c r="U133" s="84"/>
      <c r="V133" s="72" t="s">
        <v>1543</v>
      </c>
      <c r="W133" s="94"/>
      <c r="Y133" s="98" t="s">
        <v>1008</v>
      </c>
      <c r="Z133" s="94"/>
      <c r="AB133" s="72" t="s">
        <v>1595</v>
      </c>
      <c r="AC133" s="94"/>
      <c r="AD133" s="83"/>
      <c r="AE133" s="84"/>
    </row>
    <row r="134" spans="5:31" ht="12.75">
      <c r="E134" s="72" t="s">
        <v>1551</v>
      </c>
      <c r="F134" s="92">
        <f>COUNTIF(Черга!C$167:$C$250,E134)</f>
        <v>0</v>
      </c>
      <c r="H134" s="99">
        <v>40450</v>
      </c>
      <c r="I134" s="92">
        <f>COUNTIF(Черга!F$167:$F$250,H134)</f>
        <v>0</v>
      </c>
      <c r="J134" s="83"/>
      <c r="K134" s="84"/>
      <c r="O134" s="72" t="s">
        <v>1553</v>
      </c>
      <c r="P134" s="94">
        <f>COUNTIF(Спиляні!$C$199:$C$352,O134)</f>
        <v>0</v>
      </c>
      <c r="T134" s="83"/>
      <c r="U134" s="84"/>
      <c r="V134" s="72" t="s">
        <v>1544</v>
      </c>
      <c r="W134" s="94"/>
      <c r="Y134" s="98" t="s">
        <v>129</v>
      </c>
      <c r="Z134" s="94"/>
      <c r="AB134" s="72" t="s">
        <v>1596</v>
      </c>
      <c r="AC134" s="94"/>
      <c r="AD134" s="83"/>
      <c r="AE134" s="84"/>
    </row>
    <row r="135" spans="5:31" ht="12.75">
      <c r="E135" s="98" t="s">
        <v>1533</v>
      </c>
      <c r="F135" s="92">
        <f>COUNTIF(Черга!C$167:$C$250,E135)</f>
        <v>0</v>
      </c>
      <c r="H135" s="99">
        <v>40451</v>
      </c>
      <c r="I135" s="92">
        <f>COUNTIF(Черга!F$167:$F$250,H135)</f>
        <v>1</v>
      </c>
      <c r="J135" s="83"/>
      <c r="K135" s="84"/>
      <c r="O135" s="98" t="s">
        <v>1326</v>
      </c>
      <c r="P135" s="94">
        <f>COUNTIF(Спиляні!$C$199:$C$352,O135)</f>
        <v>0</v>
      </c>
      <c r="T135" s="83"/>
      <c r="U135" s="84"/>
      <c r="V135" s="98" t="s">
        <v>1214</v>
      </c>
      <c r="W135" s="94"/>
      <c r="Y135" s="101" t="s">
        <v>1464</v>
      </c>
      <c r="Z135" s="102">
        <f>SUM(Z3:Z131)</f>
        <v>102</v>
      </c>
      <c r="AB135" s="72" t="s">
        <v>1597</v>
      </c>
      <c r="AC135" s="94"/>
      <c r="AD135" s="83"/>
      <c r="AE135" s="84"/>
    </row>
    <row r="136" spans="5:31" ht="12.75">
      <c r="E136" s="72" t="s">
        <v>1553</v>
      </c>
      <c r="F136" s="92">
        <f>COUNTIF(Черга!C$167:$C$250,E136)</f>
        <v>0</v>
      </c>
      <c r="H136" s="99">
        <v>40462</v>
      </c>
      <c r="I136" s="92">
        <f>COUNTIF(Черга!F$167:$F$250,H136)</f>
        <v>1</v>
      </c>
      <c r="J136" s="83"/>
      <c r="K136" s="84"/>
      <c r="O136" s="72" t="s">
        <v>1555</v>
      </c>
      <c r="P136" s="94">
        <f>COUNTIF(Спиляні!$C$199:$C$352,O136)</f>
        <v>0</v>
      </c>
      <c r="T136" s="83"/>
      <c r="U136" s="84"/>
      <c r="V136" s="95" t="s">
        <v>1529</v>
      </c>
      <c r="W136" s="94">
        <f>ROWS(V137:V145)</f>
        <v>9</v>
      </c>
      <c r="Z136" s="105"/>
      <c r="AB136" s="72" t="s">
        <v>1598</v>
      </c>
      <c r="AC136" s="94"/>
      <c r="AD136" s="83"/>
      <c r="AE136" s="84"/>
    </row>
    <row r="137" spans="5:31" ht="12.75">
      <c r="E137" s="98" t="s">
        <v>1326</v>
      </c>
      <c r="F137" s="92">
        <f>COUNTIF(Черга!C$167:$C$250,E137)</f>
        <v>0</v>
      </c>
      <c r="H137" s="99">
        <v>40465</v>
      </c>
      <c r="I137" s="92">
        <f>COUNTIF(Черга!F$167:$F$250,H137)</f>
        <v>0</v>
      </c>
      <c r="J137" s="83"/>
      <c r="K137" s="84"/>
      <c r="O137" s="98" t="s">
        <v>365</v>
      </c>
      <c r="P137" s="94">
        <f>COUNTIF(Спиляні!$C$199:$C$352,O137)</f>
        <v>1</v>
      </c>
      <c r="T137" s="83"/>
      <c r="U137" s="84"/>
      <c r="V137" s="72" t="s">
        <v>382</v>
      </c>
      <c r="W137" s="94"/>
      <c r="Y137" s="107"/>
      <c r="Z137" s="105"/>
      <c r="AB137" s="72" t="s">
        <v>1599</v>
      </c>
      <c r="AC137" s="94"/>
      <c r="AD137" s="83"/>
      <c r="AE137" s="84"/>
    </row>
    <row r="138" spans="5:31" ht="12.75">
      <c r="E138" s="72" t="s">
        <v>1555</v>
      </c>
      <c r="F138" s="92">
        <f>COUNTIF(Черга!C$167:$C$250,E138)</f>
        <v>0</v>
      </c>
      <c r="H138" s="99">
        <v>40477</v>
      </c>
      <c r="I138" s="92">
        <f>COUNTIF(Черга!F$167:$F$250,H138)</f>
        <v>1</v>
      </c>
      <c r="J138" s="83"/>
      <c r="K138" s="84"/>
      <c r="O138" s="98" t="s">
        <v>198</v>
      </c>
      <c r="P138" s="94">
        <f>COUNTIF(Спиляні!$C$199:$C$352,O138)</f>
        <v>1</v>
      </c>
      <c r="T138" s="83"/>
      <c r="U138" s="84"/>
      <c r="V138" s="72" t="s">
        <v>1546</v>
      </c>
      <c r="W138" s="94"/>
      <c r="Y138" s="107"/>
      <c r="Z138" s="105"/>
      <c r="AB138" s="72" t="s">
        <v>1600</v>
      </c>
      <c r="AC138" s="94"/>
      <c r="AD138" s="83"/>
      <c r="AE138" s="84"/>
    </row>
    <row r="139" spans="5:31" ht="12.75">
      <c r="E139" s="98" t="s">
        <v>365</v>
      </c>
      <c r="F139" s="92">
        <f>COUNTIF(Черга!C$167:$C$250,E139)</f>
        <v>2</v>
      </c>
      <c r="H139" s="99">
        <v>40498</v>
      </c>
      <c r="I139" s="92">
        <f>COUNTIF(Черга!F$167:$F$250,H139)</f>
        <v>2</v>
      </c>
      <c r="J139" s="83"/>
      <c r="K139" s="84"/>
      <c r="O139" s="98" t="s">
        <v>27</v>
      </c>
      <c r="P139" s="94">
        <f>COUNTIF(Спиляні!$C$199:$C$352,O139)</f>
        <v>2</v>
      </c>
      <c r="T139" s="83"/>
      <c r="U139" s="84"/>
      <c r="V139" s="98" t="s">
        <v>151</v>
      </c>
      <c r="W139" s="94"/>
      <c r="Z139" s="105"/>
      <c r="AB139" s="72" t="s">
        <v>1601</v>
      </c>
      <c r="AC139" s="94"/>
      <c r="AD139" s="83"/>
      <c r="AE139" s="84"/>
    </row>
    <row r="140" spans="5:31" ht="12.75">
      <c r="E140" s="98" t="s">
        <v>198</v>
      </c>
      <c r="F140" s="92">
        <f>COUNTIF(Черга!C$167:$C$250,E140)</f>
        <v>1</v>
      </c>
      <c r="H140" s="99">
        <v>40499</v>
      </c>
      <c r="I140" s="92">
        <f>COUNTIF(Черга!F$167:$F$250,H140)</f>
        <v>0</v>
      </c>
      <c r="J140" s="83"/>
      <c r="K140" s="84"/>
      <c r="O140" s="72" t="s">
        <v>513</v>
      </c>
      <c r="P140" s="94">
        <f>COUNTIF(Спиляні!$C$199:$C$352,O140)</f>
        <v>0</v>
      </c>
      <c r="T140" s="83"/>
      <c r="U140" s="84"/>
      <c r="V140" s="72" t="s">
        <v>1547</v>
      </c>
      <c r="W140" s="94"/>
      <c r="Y140" s="107"/>
      <c r="Z140" s="105"/>
      <c r="AB140" s="72" t="s">
        <v>370</v>
      </c>
      <c r="AC140" s="94"/>
      <c r="AD140" s="83"/>
      <c r="AE140" s="84"/>
    </row>
    <row r="141" spans="5:31" ht="12.75">
      <c r="E141" s="98" t="s">
        <v>27</v>
      </c>
      <c r="F141" s="92">
        <f>COUNTIF(Черга!C$167:$C$250,E141)</f>
        <v>1</v>
      </c>
      <c r="H141" s="99">
        <v>40514</v>
      </c>
      <c r="I141" s="92">
        <f>COUNTIF(Черга!F$167:$F$250,H141)</f>
        <v>2</v>
      </c>
      <c r="J141" s="83"/>
      <c r="K141" s="84"/>
      <c r="O141" s="98" t="s">
        <v>91</v>
      </c>
      <c r="P141" s="94">
        <f>COUNTIF(Спиляні!$C$199:$C$352,O141)</f>
        <v>1</v>
      </c>
      <c r="T141" s="83"/>
      <c r="U141" s="84"/>
      <c r="V141" s="72" t="s">
        <v>1548</v>
      </c>
      <c r="W141" s="94"/>
      <c r="Y141" s="107"/>
      <c r="Z141" s="105"/>
      <c r="AB141" s="72" t="s">
        <v>1602</v>
      </c>
      <c r="AC141" s="94"/>
      <c r="AD141" s="83"/>
      <c r="AE141" s="84"/>
    </row>
    <row r="142" spans="5:31" ht="12.75">
      <c r="E142" s="72" t="s">
        <v>513</v>
      </c>
      <c r="F142" s="92">
        <f>COUNTIF(Черга!C$167:$C$250,E142)</f>
        <v>1</v>
      </c>
      <c r="H142" s="99">
        <v>40520</v>
      </c>
      <c r="I142" s="92">
        <f>COUNTIF(Черга!F$167:$F$250,H142)</f>
        <v>3</v>
      </c>
      <c r="J142" s="83"/>
      <c r="K142" s="84"/>
      <c r="O142" s="98" t="s">
        <v>1540</v>
      </c>
      <c r="P142" s="94">
        <f>COUNTIF(Спиляні!$C$199:$C$352,O142)</f>
        <v>0</v>
      </c>
      <c r="T142" s="83"/>
      <c r="U142" s="84"/>
      <c r="V142" s="72" t="s">
        <v>1549</v>
      </c>
      <c r="W142" s="94"/>
      <c r="Y142" s="107"/>
      <c r="Z142" s="105"/>
      <c r="AB142" s="72" t="s">
        <v>1603</v>
      </c>
      <c r="AC142" s="94"/>
      <c r="AD142" s="83"/>
      <c r="AE142" s="84"/>
    </row>
    <row r="143" spans="5:31" ht="12.75">
      <c r="E143" s="98" t="s">
        <v>91</v>
      </c>
      <c r="F143" s="92">
        <f>COUNTIF(Черга!C$167:$C$250,E143)</f>
        <v>3</v>
      </c>
      <c r="H143" s="99">
        <v>40532</v>
      </c>
      <c r="I143" s="92">
        <f>COUNTIF(Черга!F$167:$F$250,H143)</f>
        <v>1</v>
      </c>
      <c r="J143" s="83"/>
      <c r="K143" s="84"/>
      <c r="O143" s="72" t="s">
        <v>564</v>
      </c>
      <c r="P143" s="94">
        <f>COUNTIF(Спиляні!$C$199:$C$352,O143)</f>
        <v>0</v>
      </c>
      <c r="T143" s="83"/>
      <c r="U143" s="84"/>
      <c r="V143" s="72" t="s">
        <v>1550</v>
      </c>
      <c r="W143" s="94"/>
      <c r="Y143" s="107"/>
      <c r="Z143" s="105"/>
      <c r="AB143" s="95" t="s">
        <v>1578</v>
      </c>
      <c r="AC143" s="94">
        <f>ROWS(AB144:AB144)</f>
        <v>1</v>
      </c>
      <c r="AD143" s="83"/>
      <c r="AE143" s="84"/>
    </row>
    <row r="144" spans="5:31" ht="12.75">
      <c r="E144" s="98" t="s">
        <v>1540</v>
      </c>
      <c r="F144" s="92">
        <f>COUNTIF(Черга!C$167:$C$250,E144)</f>
        <v>0</v>
      </c>
      <c r="H144" s="108">
        <v>40574</v>
      </c>
      <c r="I144" s="92">
        <f>COUNTIF(Черга!F$167:$F$250,H144)</f>
        <v>0</v>
      </c>
      <c r="J144" s="83"/>
      <c r="K144" s="84"/>
      <c r="O144" s="98" t="s">
        <v>184</v>
      </c>
      <c r="P144" s="94">
        <f>COUNTIF(Спиляні!$C$199:$C$352,O144)</f>
        <v>2</v>
      </c>
      <c r="T144" s="83"/>
      <c r="U144" s="84"/>
      <c r="V144" s="72" t="s">
        <v>528</v>
      </c>
      <c r="W144" s="94"/>
      <c r="Y144" s="107"/>
      <c r="Z144" s="105"/>
      <c r="AB144" s="72" t="s">
        <v>1604</v>
      </c>
      <c r="AC144" s="94"/>
      <c r="AD144" s="83"/>
      <c r="AE144" s="84"/>
    </row>
    <row r="145" spans="5:31" ht="12.75">
      <c r="E145" s="72" t="s">
        <v>564</v>
      </c>
      <c r="F145" s="92">
        <f>COUNTIF(Черга!C$167:$C$250,E145)</f>
        <v>1</v>
      </c>
      <c r="H145" s="108">
        <v>40616</v>
      </c>
      <c r="I145" s="92">
        <f>COUNTIF(Черга!F$167:$F$250,H145)</f>
        <v>1</v>
      </c>
      <c r="J145" s="83"/>
      <c r="K145" s="84"/>
      <c r="O145" s="72" t="s">
        <v>1556</v>
      </c>
      <c r="P145" s="94">
        <f>COUNTIF(Спиляні!$C$199:$C$352,O145)</f>
        <v>0</v>
      </c>
      <c r="T145" s="83"/>
      <c r="U145" s="84"/>
      <c r="V145" s="72" t="s">
        <v>1551</v>
      </c>
      <c r="W145" s="94"/>
      <c r="Y145" s="107"/>
      <c r="Z145" s="105"/>
      <c r="AB145" s="95" t="s">
        <v>1584</v>
      </c>
      <c r="AC145" s="94">
        <f>ROWS(AB146:AB146)</f>
        <v>1</v>
      </c>
      <c r="AD145" s="83"/>
      <c r="AE145" s="84"/>
    </row>
    <row r="146" spans="5:31" ht="12.75">
      <c r="E146" s="98" t="s">
        <v>184</v>
      </c>
      <c r="F146" s="92">
        <f>COUNTIF(Черга!C$167:$C$250,E146)</f>
        <v>5</v>
      </c>
      <c r="H146" s="108">
        <v>40630</v>
      </c>
      <c r="I146" s="92">
        <f>COUNTIF(Черга!F$167:$F$250,H146)</f>
        <v>0</v>
      </c>
      <c r="J146" s="83"/>
      <c r="K146" s="84"/>
      <c r="O146" s="72" t="s">
        <v>1557</v>
      </c>
      <c r="P146" s="94">
        <f>COUNTIF(Спиляні!$C$199:$C$352,O146)</f>
        <v>0</v>
      </c>
      <c r="T146" s="83"/>
      <c r="U146" s="84"/>
      <c r="V146" s="95" t="s">
        <v>1532</v>
      </c>
      <c r="W146" s="94">
        <f>ROWS(V147:V149)</f>
        <v>3</v>
      </c>
      <c r="Z146" s="105"/>
      <c r="AB146" s="72" t="s">
        <v>1605</v>
      </c>
      <c r="AC146" s="94"/>
      <c r="AD146" s="83"/>
      <c r="AE146" s="84"/>
    </row>
    <row r="147" spans="5:31" ht="12.75">
      <c r="E147" s="72" t="s">
        <v>1556</v>
      </c>
      <c r="F147" s="92">
        <f>COUNTIF(Черга!C$167:$C$250,E147)</f>
        <v>0</v>
      </c>
      <c r="H147" s="108">
        <v>40634</v>
      </c>
      <c r="I147" s="92">
        <f>COUNTIF(Черга!F$167:$F$250,H147)</f>
        <v>2</v>
      </c>
      <c r="J147" s="83"/>
      <c r="K147" s="84"/>
      <c r="O147" s="98" t="s">
        <v>458</v>
      </c>
      <c r="P147" s="94">
        <f>COUNTIF(Спиляні!$C$199:$C$352,O147)</f>
        <v>0</v>
      </c>
      <c r="T147" s="83"/>
      <c r="U147" s="84"/>
      <c r="V147" s="98" t="s">
        <v>1533</v>
      </c>
      <c r="W147" s="94"/>
      <c r="Z147" s="105"/>
      <c r="AB147" s="95" t="s">
        <v>1588</v>
      </c>
      <c r="AC147" s="94">
        <f>ROWS(AB148:AB148)</f>
        <v>1</v>
      </c>
      <c r="AD147" s="83"/>
      <c r="AE147" s="84"/>
    </row>
    <row r="148" spans="5:31" ht="12.75">
      <c r="E148" s="72" t="s">
        <v>1557</v>
      </c>
      <c r="F148" s="92">
        <f>COUNTIF(Черга!C$167:$C$250,E148)</f>
        <v>0</v>
      </c>
      <c r="H148" s="108">
        <v>40653</v>
      </c>
      <c r="I148" s="92">
        <f>COUNTIF(Черга!F$167:$F$250,H148)</f>
        <v>0</v>
      </c>
      <c r="J148" s="83"/>
      <c r="K148" s="84"/>
      <c r="O148" s="72" t="s">
        <v>1559</v>
      </c>
      <c r="P148" s="94">
        <f>COUNTIF(Спиляні!$C$199:$C$352,O148)</f>
        <v>0</v>
      </c>
      <c r="T148" s="83"/>
      <c r="U148" s="84"/>
      <c r="V148" s="72" t="s">
        <v>1553</v>
      </c>
      <c r="W148" s="94"/>
      <c r="Y148" s="107"/>
      <c r="Z148" s="105"/>
      <c r="AB148" s="72" t="s">
        <v>1606</v>
      </c>
      <c r="AC148" s="94"/>
      <c r="AD148" s="83"/>
      <c r="AE148" s="84"/>
    </row>
    <row r="149" spans="5:31" ht="12.75">
      <c r="E149" s="98" t="s">
        <v>458</v>
      </c>
      <c r="F149" s="92">
        <f>COUNTIF(Черга!C$167:$C$250,E149)</f>
        <v>1</v>
      </c>
      <c r="H149" s="108">
        <v>40660</v>
      </c>
      <c r="I149" s="92">
        <f>COUNTIF(Черга!F$167:$F$250,H149)</f>
        <v>0</v>
      </c>
      <c r="J149" s="83"/>
      <c r="K149" s="84"/>
      <c r="O149" s="98" t="s">
        <v>1321</v>
      </c>
      <c r="P149" s="94">
        <f>COUNTIF(Спиляні!$C$199:$C$352,O149)</f>
        <v>0</v>
      </c>
      <c r="T149" s="83"/>
      <c r="U149" s="84"/>
      <c r="V149" s="98" t="s">
        <v>1326</v>
      </c>
      <c r="W149" s="94"/>
      <c r="Z149" s="105"/>
      <c r="AB149" s="95" t="s">
        <v>1591</v>
      </c>
      <c r="AC149" s="94">
        <f>ROWS(AB150:AB151)</f>
        <v>2</v>
      </c>
      <c r="AD149" s="83"/>
      <c r="AE149" s="84"/>
    </row>
    <row r="150" spans="5:31" ht="12.75">
      <c r="E150" s="72" t="s">
        <v>1559</v>
      </c>
      <c r="F150" s="92">
        <f>COUNTIF(Черга!C$167:$C$250,E150)</f>
        <v>0</v>
      </c>
      <c r="H150" s="108">
        <v>40674</v>
      </c>
      <c r="I150" s="92">
        <f>COUNTIF(Черга!F$167:$F$250,H150)</f>
        <v>0</v>
      </c>
      <c r="J150" s="83"/>
      <c r="K150" s="84"/>
      <c r="O150" s="98" t="s">
        <v>1545</v>
      </c>
      <c r="P150" s="94">
        <f>COUNTIF(Спиляні!$C$199:$C$352,O150)</f>
        <v>0</v>
      </c>
      <c r="T150" s="83"/>
      <c r="U150" s="84"/>
      <c r="V150" s="95" t="s">
        <v>1536</v>
      </c>
      <c r="W150" s="94">
        <f>ROWS(V151:V174)</f>
        <v>24</v>
      </c>
      <c r="Z150" s="105"/>
      <c r="AB150" s="72" t="s">
        <v>1607</v>
      </c>
      <c r="AC150" s="94"/>
      <c r="AD150" s="83"/>
      <c r="AE150" s="84"/>
    </row>
    <row r="151" spans="5:31" ht="12.75">
      <c r="E151" s="98" t="s">
        <v>1321</v>
      </c>
      <c r="F151" s="92">
        <f>COUNTIF(Черга!C$167:$C$250,E151)</f>
        <v>0</v>
      </c>
      <c r="H151" s="108">
        <v>40680</v>
      </c>
      <c r="I151" s="92">
        <f>COUNTIF(Черга!F$167:$F$250,H151)</f>
        <v>0</v>
      </c>
      <c r="J151" s="83"/>
      <c r="K151" s="84"/>
      <c r="O151" s="98" t="s">
        <v>222</v>
      </c>
      <c r="P151" s="94">
        <f>COUNTIF(Спиляні!$C$199:$C$352,O151)</f>
        <v>0</v>
      </c>
      <c r="T151" s="83"/>
      <c r="U151" s="84"/>
      <c r="V151" s="72" t="s">
        <v>1555</v>
      </c>
      <c r="W151" s="94"/>
      <c r="Y151" s="107"/>
      <c r="Z151" s="105"/>
      <c r="AB151" s="72" t="s">
        <v>1608</v>
      </c>
      <c r="AC151" s="94"/>
      <c r="AD151" s="83"/>
      <c r="AE151" s="84"/>
    </row>
    <row r="152" spans="5:31" ht="12.75">
      <c r="E152" s="98" t="s">
        <v>1545</v>
      </c>
      <c r="F152" s="92">
        <f>COUNTIF(Черга!C$167:$C$250,E152)</f>
        <v>0</v>
      </c>
      <c r="H152" s="108">
        <v>40697</v>
      </c>
      <c r="I152" s="92">
        <f>COUNTIF(Черга!F$167:$F$250,H152)</f>
        <v>1</v>
      </c>
      <c r="J152" s="83"/>
      <c r="K152" s="84"/>
      <c r="O152" s="98" t="s">
        <v>345</v>
      </c>
      <c r="P152" s="94">
        <f>COUNTIF(Спиляні!$C$199:$C$352,O152)</f>
        <v>0</v>
      </c>
      <c r="T152" s="83"/>
      <c r="U152" s="84"/>
      <c r="V152" s="98" t="s">
        <v>365</v>
      </c>
      <c r="W152" s="94"/>
      <c r="Z152" s="105"/>
      <c r="AB152" s="95" t="s">
        <v>1593</v>
      </c>
      <c r="AC152" s="94">
        <f>ROWS(AB153:AB156)</f>
        <v>4</v>
      </c>
      <c r="AD152" s="83"/>
      <c r="AE152" s="84"/>
    </row>
    <row r="153" spans="5:31" ht="12.75">
      <c r="E153" s="98" t="s">
        <v>222</v>
      </c>
      <c r="F153" s="92">
        <f>COUNTIF(Черга!C$167:$C$250,E153)</f>
        <v>0</v>
      </c>
      <c r="H153" s="108">
        <v>40702</v>
      </c>
      <c r="I153" s="92">
        <f>COUNTIF(Черга!F$167:$F$250,H153)</f>
        <v>7</v>
      </c>
      <c r="J153" s="83"/>
      <c r="K153" s="84"/>
      <c r="O153" s="72" t="s">
        <v>1560</v>
      </c>
      <c r="P153" s="94">
        <f>COUNTIF(Спиляні!$C$199:$C$352,O153)</f>
        <v>0</v>
      </c>
      <c r="T153" s="83"/>
      <c r="U153" s="84"/>
      <c r="V153" s="98" t="s">
        <v>198</v>
      </c>
      <c r="W153" s="94"/>
      <c r="Z153" s="105"/>
      <c r="AB153" s="72" t="s">
        <v>1609</v>
      </c>
      <c r="AC153" s="94"/>
      <c r="AD153" s="83"/>
      <c r="AE153" s="84"/>
    </row>
    <row r="154" spans="5:31" ht="12.75">
      <c r="E154" s="98" t="s">
        <v>345</v>
      </c>
      <c r="F154" s="92">
        <f>COUNTIF(Черга!C$167:$C$250,E154)</f>
        <v>0</v>
      </c>
      <c r="H154" s="108">
        <v>40725</v>
      </c>
      <c r="I154" s="92">
        <f>COUNTIF(Черга!F$167:$F$250,H154)</f>
        <v>6</v>
      </c>
      <c r="J154" s="83"/>
      <c r="K154" s="84"/>
      <c r="O154" s="98" t="s">
        <v>16</v>
      </c>
      <c r="P154" s="94">
        <f>COUNTIF(Спиляні!$C$199:$C$352,O154)</f>
        <v>2</v>
      </c>
      <c r="T154" s="83"/>
      <c r="U154" s="84"/>
      <c r="V154" s="98" t="s">
        <v>27</v>
      </c>
      <c r="W154" s="94"/>
      <c r="Z154" s="105"/>
      <c r="AB154" s="72" t="s">
        <v>1216</v>
      </c>
      <c r="AC154" s="94"/>
      <c r="AD154" s="83"/>
      <c r="AE154" s="84"/>
    </row>
    <row r="155" spans="5:31" ht="12.75">
      <c r="E155" s="72" t="s">
        <v>1560</v>
      </c>
      <c r="F155" s="92">
        <f>COUNTIF(Черга!C$167:$C$250,E155)</f>
        <v>0</v>
      </c>
      <c r="H155" s="108">
        <v>40738</v>
      </c>
      <c r="I155" s="92">
        <f>COUNTIF(Черга!F$167:$F$250,H155)</f>
        <v>3</v>
      </c>
      <c r="J155" s="83"/>
      <c r="K155" s="84"/>
      <c r="O155" s="98" t="s">
        <v>1191</v>
      </c>
      <c r="P155" s="94">
        <f>COUNTIF(Спиляні!$C$199:$C$352,O155)</f>
        <v>1</v>
      </c>
      <c r="T155" s="83"/>
      <c r="U155" s="84"/>
      <c r="V155" s="72" t="s">
        <v>513</v>
      </c>
      <c r="W155" s="94"/>
      <c r="Y155" s="107"/>
      <c r="Z155" s="105"/>
      <c r="AB155" s="72" t="s">
        <v>1610</v>
      </c>
      <c r="AC155" s="94"/>
      <c r="AD155" s="83"/>
      <c r="AE155" s="84"/>
    </row>
    <row r="156" spans="5:31" ht="12.75">
      <c r="E156" s="98" t="s">
        <v>16</v>
      </c>
      <c r="F156" s="92">
        <f>COUNTIF(Черга!C$167:$C$250,E156)</f>
        <v>1</v>
      </c>
      <c r="H156" s="108">
        <v>40739</v>
      </c>
      <c r="I156" s="92">
        <f>COUNTIF(Черга!F$167:$F$250,H156)</f>
        <v>1</v>
      </c>
      <c r="J156" s="83"/>
      <c r="K156" s="84"/>
      <c r="O156" s="98" t="s">
        <v>45</v>
      </c>
      <c r="P156" s="94">
        <f>COUNTIF(Спиляні!$C$199:$C$352,O156)</f>
        <v>3</v>
      </c>
      <c r="T156" s="83"/>
      <c r="U156" s="84"/>
      <c r="V156" s="98" t="s">
        <v>91</v>
      </c>
      <c r="W156" s="94"/>
      <c r="Z156" s="105"/>
      <c r="AB156" s="72" t="s">
        <v>544</v>
      </c>
      <c r="AC156" s="94"/>
      <c r="AD156" s="83"/>
      <c r="AE156" s="84"/>
    </row>
    <row r="157" spans="5:31" ht="12.75">
      <c r="E157" s="98" t="s">
        <v>1191</v>
      </c>
      <c r="F157" s="92">
        <f>COUNTIF(Черга!C$167:$C$250,E157)</f>
        <v>0</v>
      </c>
      <c r="H157" s="108">
        <v>40766</v>
      </c>
      <c r="I157" s="92">
        <f>COUNTIF(Черга!F$167:$F$250,H157)</f>
        <v>0</v>
      </c>
      <c r="J157" s="83"/>
      <c r="K157" s="84"/>
      <c r="O157" s="98" t="s">
        <v>1223</v>
      </c>
      <c r="P157" s="94">
        <f>COUNTIF(Спиляні!$C$199:$C$352,O157)</f>
        <v>1</v>
      </c>
      <c r="T157" s="83"/>
      <c r="U157" s="84"/>
      <c r="V157" s="98" t="s">
        <v>1540</v>
      </c>
      <c r="W157" s="94"/>
      <c r="Z157" s="105"/>
      <c r="AB157" s="101" t="s">
        <v>1464</v>
      </c>
      <c r="AC157" s="102">
        <f>SUM(AC3:AC152)</f>
        <v>127</v>
      </c>
      <c r="AD157" s="83"/>
      <c r="AE157" s="84"/>
    </row>
    <row r="158" spans="5:31" ht="12.75">
      <c r="E158" s="98" t="s">
        <v>45</v>
      </c>
      <c r="F158" s="92">
        <f>COUNTIF(Черга!C$167:$C$250,E158)</f>
        <v>1</v>
      </c>
      <c r="H158" s="108">
        <v>40771</v>
      </c>
      <c r="I158" s="92">
        <f>COUNTIF(Черга!F$167:$F$250,H158)</f>
        <v>2</v>
      </c>
      <c r="J158" s="83"/>
      <c r="K158" s="84"/>
      <c r="O158" s="98" t="s">
        <v>1186</v>
      </c>
      <c r="P158" s="94">
        <f>COUNTIF(Спиляні!$C$199:$C$352,O158)</f>
        <v>1</v>
      </c>
      <c r="T158" s="83"/>
      <c r="U158" s="84"/>
      <c r="V158" s="72" t="s">
        <v>564</v>
      </c>
      <c r="W158" s="94"/>
      <c r="Y158" s="107"/>
      <c r="Z158" s="105"/>
      <c r="AD158" s="83"/>
      <c r="AE158" s="84"/>
    </row>
    <row r="159" spans="5:31" ht="12.75">
      <c r="E159" s="98" t="s">
        <v>1223</v>
      </c>
      <c r="F159" s="92">
        <f>COUNTIF(Черга!C$167:$C$250,E159)</f>
        <v>0</v>
      </c>
      <c r="H159" s="108">
        <v>40784</v>
      </c>
      <c r="I159" s="92">
        <f>COUNTIF(Черга!F$167:$F$250,H159)</f>
        <v>1</v>
      </c>
      <c r="J159" s="83"/>
      <c r="K159" s="84"/>
      <c r="O159" s="98" t="s">
        <v>147</v>
      </c>
      <c r="P159" s="94">
        <f>COUNTIF(Спиляні!$C$199:$C$352,O159)</f>
        <v>4</v>
      </c>
      <c r="T159" s="83"/>
      <c r="U159" s="84"/>
      <c r="V159" s="98" t="s">
        <v>184</v>
      </c>
      <c r="W159" s="94"/>
      <c r="Z159" s="105"/>
      <c r="AB159" s="107"/>
      <c r="AC159" s="105"/>
      <c r="AD159" s="83"/>
      <c r="AE159" s="84"/>
    </row>
    <row r="160" spans="5:31" ht="12.75">
      <c r="E160" s="98" t="s">
        <v>1186</v>
      </c>
      <c r="F160" s="92">
        <f>COUNTIF(Черга!C$167:$C$250,E160)</f>
        <v>0</v>
      </c>
      <c r="H160" s="108">
        <v>40800</v>
      </c>
      <c r="I160" s="92">
        <f>COUNTIF(Черга!F$167:$F$250,H160)</f>
        <v>3</v>
      </c>
      <c r="J160" s="83"/>
      <c r="K160" s="84"/>
      <c r="O160" s="98" t="s">
        <v>393</v>
      </c>
      <c r="P160" s="94">
        <f>COUNTIF(Спиляні!$C$199:$C$352,O160)</f>
        <v>2</v>
      </c>
      <c r="T160" s="83"/>
      <c r="U160" s="84"/>
      <c r="V160" s="72" t="s">
        <v>1556</v>
      </c>
      <c r="W160" s="94"/>
      <c r="Y160" s="107"/>
      <c r="Z160" s="105"/>
      <c r="AC160" s="105"/>
      <c r="AD160" s="83"/>
      <c r="AE160" s="84"/>
    </row>
    <row r="161" spans="5:31" ht="12.75">
      <c r="E161" s="98" t="s">
        <v>147</v>
      </c>
      <c r="F161" s="92">
        <f>COUNTIF(Черга!C$167:$C$250,E161)</f>
        <v>2</v>
      </c>
      <c r="H161" s="108">
        <v>40816</v>
      </c>
      <c r="I161" s="92">
        <f>COUNTIF(Черга!F$167:$F$250,H161)</f>
        <v>1</v>
      </c>
      <c r="J161" s="83"/>
      <c r="K161" s="84"/>
      <c r="O161" s="72" t="s">
        <v>1561</v>
      </c>
      <c r="P161" s="94">
        <f>COUNTIF(Спиляні!$C$199:$C$352,O161)</f>
        <v>0</v>
      </c>
      <c r="T161" s="83"/>
      <c r="U161" s="84"/>
      <c r="V161" s="72" t="s">
        <v>1557</v>
      </c>
      <c r="W161" s="94"/>
      <c r="Y161" s="107"/>
      <c r="Z161" s="105"/>
      <c r="AC161" s="105"/>
      <c r="AD161" s="83"/>
      <c r="AE161" s="84"/>
    </row>
    <row r="162" spans="5:31" ht="12.75">
      <c r="E162" s="98" t="s">
        <v>393</v>
      </c>
      <c r="F162" s="92">
        <f>COUNTIF(Черга!C$167:$C$250,E162)</f>
        <v>1</v>
      </c>
      <c r="H162" s="101" t="s">
        <v>1464</v>
      </c>
      <c r="I162" s="102">
        <f>SUM($I$3:$I161)</f>
        <v>53</v>
      </c>
      <c r="J162" s="83"/>
      <c r="K162" s="84"/>
      <c r="O162" s="72" t="s">
        <v>1563</v>
      </c>
      <c r="P162" s="94">
        <f>COUNTIF(Спиляні!$C$199:$C$352,O162)</f>
        <v>0</v>
      </c>
      <c r="T162" s="83"/>
      <c r="U162" s="84"/>
      <c r="V162" s="98" t="s">
        <v>458</v>
      </c>
      <c r="W162" s="94"/>
      <c r="Z162" s="105"/>
      <c r="AB162" s="107"/>
      <c r="AC162" s="105"/>
      <c r="AD162" s="83"/>
      <c r="AE162" s="84"/>
    </row>
    <row r="163" spans="5:31" ht="12.75">
      <c r="E163" s="72" t="s">
        <v>1561</v>
      </c>
      <c r="F163" s="92">
        <f>COUNTIF(Черга!C$167:$C$250,E163)</f>
        <v>0</v>
      </c>
      <c r="J163" s="83"/>
      <c r="K163" s="84"/>
      <c r="O163" s="98" t="s">
        <v>289</v>
      </c>
      <c r="P163" s="94">
        <f>COUNTIF(Спиляні!$C$199:$C$352,O163)</f>
        <v>6</v>
      </c>
      <c r="T163" s="83"/>
      <c r="U163" s="84"/>
      <c r="V163" s="72" t="s">
        <v>1559</v>
      </c>
      <c r="W163" s="94"/>
      <c r="Y163" s="107"/>
      <c r="Z163" s="105"/>
      <c r="AC163" s="105"/>
      <c r="AD163" s="83"/>
      <c r="AE163" s="84"/>
    </row>
    <row r="164" spans="5:31" ht="12.75">
      <c r="E164" s="72" t="s">
        <v>1563</v>
      </c>
      <c r="F164" s="92">
        <f>COUNTIF(Черга!C$167:$C$250,E164)</f>
        <v>0</v>
      </c>
      <c r="J164" s="83"/>
      <c r="K164" s="84"/>
      <c r="O164" s="98" t="s">
        <v>663</v>
      </c>
      <c r="P164" s="94">
        <f>COUNTIF(Спиляні!$C$199:$C$352,O164)</f>
        <v>0</v>
      </c>
      <c r="T164" s="83"/>
      <c r="U164" s="84"/>
      <c r="V164" s="98" t="s">
        <v>1321</v>
      </c>
      <c r="W164" s="94"/>
      <c r="Z164" s="105"/>
      <c r="AB164" s="107"/>
      <c r="AC164" s="105"/>
      <c r="AD164" s="83"/>
      <c r="AE164" s="84"/>
    </row>
    <row r="165" spans="5:31" ht="12.75">
      <c r="E165" s="98" t="s">
        <v>289</v>
      </c>
      <c r="F165" s="92">
        <f>COUNTIF(Черга!C$167:$C$250,E165)</f>
        <v>1</v>
      </c>
      <c r="J165" s="83"/>
      <c r="K165" s="84"/>
      <c r="O165" s="98" t="s">
        <v>215</v>
      </c>
      <c r="P165" s="94">
        <f>COUNTIF(Спиляні!$C$199:$C$352,O165)</f>
        <v>0</v>
      </c>
      <c r="T165" s="83"/>
      <c r="U165" s="84"/>
      <c r="V165" s="98" t="s">
        <v>1545</v>
      </c>
      <c r="W165" s="94"/>
      <c r="Z165" s="105"/>
      <c r="AB165" s="107"/>
      <c r="AC165" s="105"/>
      <c r="AD165" s="83"/>
      <c r="AE165" s="84"/>
    </row>
    <row r="166" spans="5:31" ht="12.75">
      <c r="E166" s="98" t="s">
        <v>663</v>
      </c>
      <c r="F166" s="92">
        <f>COUNTIF(Черга!C$167:$C$250,E166)</f>
        <v>0</v>
      </c>
      <c r="J166" s="83"/>
      <c r="K166" s="84"/>
      <c r="O166" s="72" t="s">
        <v>1565</v>
      </c>
      <c r="P166" s="94">
        <f>COUNTIF(Спиляні!$C$199:$C$352,O166)</f>
        <v>0</v>
      </c>
      <c r="T166" s="83"/>
      <c r="U166" s="84"/>
      <c r="V166" s="98" t="s">
        <v>222</v>
      </c>
      <c r="W166" s="94"/>
      <c r="Z166" s="105"/>
      <c r="AB166" s="107"/>
      <c r="AC166" s="105"/>
      <c r="AD166" s="83"/>
      <c r="AE166" s="84"/>
    </row>
    <row r="167" spans="5:31" ht="12.75">
      <c r="E167" s="98" t="s">
        <v>215</v>
      </c>
      <c r="F167" s="92">
        <f>COUNTIF(Черга!C$167:$C$250,E167)</f>
        <v>1</v>
      </c>
      <c r="H167" s="109"/>
      <c r="J167" s="83"/>
      <c r="K167" s="84"/>
      <c r="O167" s="72" t="s">
        <v>1566</v>
      </c>
      <c r="P167" s="94">
        <f>COUNTIF(Спиляні!$C$199:$C$352,O167)</f>
        <v>0</v>
      </c>
      <c r="T167" s="83"/>
      <c r="U167" s="84"/>
      <c r="V167" s="98" t="s">
        <v>345</v>
      </c>
      <c r="W167" s="94"/>
      <c r="Z167" s="105"/>
      <c r="AB167" s="107"/>
      <c r="AC167" s="105"/>
      <c r="AD167" s="83"/>
      <c r="AE167" s="84"/>
    </row>
    <row r="168" spans="5:31" ht="12.75">
      <c r="E168" s="72" t="s">
        <v>1565</v>
      </c>
      <c r="F168" s="92">
        <f>COUNTIF(Черга!C$167:$C$250,E168)</f>
        <v>0</v>
      </c>
      <c r="H168" s="109"/>
      <c r="J168" s="83"/>
      <c r="K168" s="84"/>
      <c r="O168" s="98" t="s">
        <v>89</v>
      </c>
      <c r="P168" s="94">
        <f>COUNTIF(Спиляні!$C$199:$C$352,O168)</f>
        <v>5</v>
      </c>
      <c r="T168" s="83"/>
      <c r="U168" s="84"/>
      <c r="V168" s="72" t="s">
        <v>1560</v>
      </c>
      <c r="W168" s="94"/>
      <c r="Y168" s="107"/>
      <c r="Z168" s="105"/>
      <c r="AB168" s="107"/>
      <c r="AC168" s="105"/>
      <c r="AD168" s="83"/>
      <c r="AE168" s="84"/>
    </row>
    <row r="169" spans="5:31" ht="12.75">
      <c r="E169" s="72" t="s">
        <v>1566</v>
      </c>
      <c r="F169" s="92">
        <f>COUNTIF(Черга!C$167:$C$250,E169)</f>
        <v>0</v>
      </c>
      <c r="H169" s="109"/>
      <c r="J169" s="83"/>
      <c r="K169" s="84"/>
      <c r="O169" s="72" t="s">
        <v>1567</v>
      </c>
      <c r="P169" s="94">
        <f>COUNTIF(Спиляні!$C$199:$C$352,O169)</f>
        <v>0</v>
      </c>
      <c r="T169" s="83"/>
      <c r="U169" s="84"/>
      <c r="V169" s="98" t="s">
        <v>16</v>
      </c>
      <c r="W169" s="94"/>
      <c r="Z169" s="105"/>
      <c r="AB169" s="107"/>
      <c r="AC169" s="105"/>
      <c r="AD169" s="83"/>
      <c r="AE169" s="84"/>
    </row>
    <row r="170" spans="5:31" ht="12.75">
      <c r="E170" s="98" t="s">
        <v>89</v>
      </c>
      <c r="F170" s="92">
        <f>COUNTIF(Черга!C$167:$C$250,E170)</f>
        <v>2</v>
      </c>
      <c r="H170" s="109"/>
      <c r="J170" s="83"/>
      <c r="K170" s="84"/>
      <c r="O170" s="98" t="s">
        <v>534</v>
      </c>
      <c r="P170" s="94">
        <f>COUNTIF(Спиляні!$C$199:$C$352,O170)</f>
        <v>0</v>
      </c>
      <c r="T170" s="83"/>
      <c r="U170" s="84"/>
      <c r="V170" s="98" t="s">
        <v>1191</v>
      </c>
      <c r="W170" s="94"/>
      <c r="Z170" s="105"/>
      <c r="AB170" s="107"/>
      <c r="AC170" s="105"/>
      <c r="AD170" s="83"/>
      <c r="AE170" s="84"/>
    </row>
    <row r="171" spans="5:31" ht="12.75">
      <c r="E171" s="72" t="s">
        <v>1567</v>
      </c>
      <c r="F171" s="92">
        <f>COUNTIF(Черга!C$167:$C$250,E171)</f>
        <v>0</v>
      </c>
      <c r="H171" s="109"/>
      <c r="J171" s="83"/>
      <c r="K171" s="84"/>
      <c r="O171" s="72" t="s">
        <v>1568</v>
      </c>
      <c r="P171" s="94">
        <f>COUNTIF(Спиляні!$C$199:$C$352,O171)</f>
        <v>0</v>
      </c>
      <c r="T171" s="83"/>
      <c r="U171" s="84"/>
      <c r="V171" s="98" t="s">
        <v>45</v>
      </c>
      <c r="W171" s="94"/>
      <c r="Z171" s="105"/>
      <c r="AB171" s="107"/>
      <c r="AC171" s="105"/>
      <c r="AD171" s="83"/>
      <c r="AE171" s="84"/>
    </row>
    <row r="172" spans="5:31" ht="12.75">
      <c r="E172" s="98" t="s">
        <v>534</v>
      </c>
      <c r="F172" s="92">
        <f>COUNTIF(Черга!C$167:$C$250,E172)</f>
        <v>1</v>
      </c>
      <c r="J172" s="83"/>
      <c r="K172" s="84"/>
      <c r="O172" s="72" t="s">
        <v>1569</v>
      </c>
      <c r="P172" s="94">
        <f>COUNTIF(Спиляні!$C$199:$C$352,O172)</f>
        <v>0</v>
      </c>
      <c r="T172" s="83"/>
      <c r="U172" s="84"/>
      <c r="V172" s="98" t="s">
        <v>1223</v>
      </c>
      <c r="W172" s="94"/>
      <c r="Z172" s="105"/>
      <c r="AB172" s="107"/>
      <c r="AC172" s="105"/>
      <c r="AD172" s="83"/>
      <c r="AE172" s="84"/>
    </row>
    <row r="173" spans="5:31" ht="12.75">
      <c r="E173" s="72" t="s">
        <v>1568</v>
      </c>
      <c r="F173" s="92">
        <f>COUNTIF(Черга!C$167:$C$250,E173)</f>
        <v>0</v>
      </c>
      <c r="H173" s="109"/>
      <c r="J173" s="83"/>
      <c r="K173" s="84"/>
      <c r="O173" s="72" t="s">
        <v>1571</v>
      </c>
      <c r="P173" s="94">
        <f>COUNTIF(Спиляні!$C$199:$C$352,O173)</f>
        <v>0</v>
      </c>
      <c r="T173" s="83"/>
      <c r="U173" s="84"/>
      <c r="V173" s="98" t="s">
        <v>1186</v>
      </c>
      <c r="W173" s="94"/>
      <c r="Z173" s="105"/>
      <c r="AB173" s="107"/>
      <c r="AC173" s="105"/>
      <c r="AD173" s="83"/>
      <c r="AE173" s="84"/>
    </row>
    <row r="174" spans="5:31" ht="12.75">
      <c r="E174" s="72" t="s">
        <v>1569</v>
      </c>
      <c r="F174" s="92">
        <f>COUNTIF(Черга!C$167:$C$250,E174)</f>
        <v>0</v>
      </c>
      <c r="H174" s="109"/>
      <c r="J174" s="83"/>
      <c r="K174" s="84"/>
      <c r="O174" s="72" t="s">
        <v>1573</v>
      </c>
      <c r="P174" s="94">
        <f>COUNTIF(Спиляні!$C$199:$C$352,O174)</f>
        <v>0</v>
      </c>
      <c r="T174" s="83"/>
      <c r="U174" s="84"/>
      <c r="V174" s="98" t="s">
        <v>147</v>
      </c>
      <c r="W174" s="94"/>
      <c r="Z174" s="105"/>
      <c r="AB174" s="107"/>
      <c r="AC174" s="105"/>
      <c r="AD174" s="83"/>
      <c r="AE174" s="84"/>
    </row>
    <row r="175" spans="5:31" ht="12.75">
      <c r="E175" s="72" t="s">
        <v>1571</v>
      </c>
      <c r="F175" s="92">
        <f>COUNTIF(Черга!C$167:$C$250,E175)</f>
        <v>0</v>
      </c>
      <c r="H175" s="109"/>
      <c r="J175" s="83"/>
      <c r="K175" s="84"/>
      <c r="O175" s="72" t="s">
        <v>1574</v>
      </c>
      <c r="P175" s="94">
        <f>COUNTIF(Спиляні!$C$199:$C$352,O175)</f>
        <v>0</v>
      </c>
      <c r="T175" s="83"/>
      <c r="U175" s="84"/>
      <c r="V175" s="95" t="s">
        <v>1552</v>
      </c>
      <c r="W175" s="94">
        <f>ROWS(V176:V178)</f>
        <v>3</v>
      </c>
      <c r="Z175" s="105"/>
      <c r="AC175" s="105"/>
      <c r="AD175" s="83"/>
      <c r="AE175" s="84"/>
    </row>
    <row r="176" spans="5:31" ht="12.75">
      <c r="E176" s="72" t="s">
        <v>1573</v>
      </c>
      <c r="F176" s="92">
        <f>COUNTIF(Черга!C$167:$C$250,E176)</f>
        <v>0</v>
      </c>
      <c r="H176" s="109"/>
      <c r="J176" s="83"/>
      <c r="K176" s="84"/>
      <c r="O176" s="72" t="s">
        <v>460</v>
      </c>
      <c r="P176" s="94">
        <f>COUNTIF(Спиляні!$C$199:$C$352,O176)</f>
        <v>0</v>
      </c>
      <c r="T176" s="83"/>
      <c r="U176" s="84"/>
      <c r="V176" s="98" t="s">
        <v>393</v>
      </c>
      <c r="W176" s="94"/>
      <c r="Z176" s="105"/>
      <c r="AB176" s="107"/>
      <c r="AC176" s="105"/>
      <c r="AD176" s="83"/>
      <c r="AE176" s="84"/>
    </row>
    <row r="177" spans="5:31" ht="12.75">
      <c r="E177" s="72" t="s">
        <v>1574</v>
      </c>
      <c r="F177" s="92">
        <f>COUNTIF(Черга!C$167:$C$250,E177)</f>
        <v>0</v>
      </c>
      <c r="J177" s="83"/>
      <c r="K177" s="84"/>
      <c r="O177" s="98" t="s">
        <v>495</v>
      </c>
      <c r="P177" s="94">
        <f>COUNTIF(Спиляні!$C$199:$C$352,O177)</f>
        <v>0</v>
      </c>
      <c r="T177" s="83"/>
      <c r="U177" s="84"/>
      <c r="V177" s="72" t="s">
        <v>1561</v>
      </c>
      <c r="W177" s="94"/>
      <c r="Y177" s="107"/>
      <c r="Z177" s="105"/>
      <c r="AC177" s="105"/>
      <c r="AD177" s="83"/>
      <c r="AE177" s="84"/>
    </row>
    <row r="178" spans="5:31" ht="12.75">
      <c r="E178" s="72" t="s">
        <v>460</v>
      </c>
      <c r="F178" s="92">
        <f>COUNTIF(Черга!C$167:$C$250,E178)</f>
        <v>1</v>
      </c>
      <c r="H178" s="109"/>
      <c r="J178" s="83"/>
      <c r="K178" s="84"/>
      <c r="O178" s="72" t="s">
        <v>1575</v>
      </c>
      <c r="P178" s="94">
        <f>COUNTIF(Спиляні!$C$199:$C$352,O178)</f>
        <v>0</v>
      </c>
      <c r="T178" s="83"/>
      <c r="U178" s="84"/>
      <c r="V178" s="72" t="s">
        <v>1563</v>
      </c>
      <c r="W178" s="94"/>
      <c r="Y178" s="107"/>
      <c r="Z178" s="105"/>
      <c r="AC178" s="105"/>
      <c r="AD178" s="83"/>
      <c r="AE178" s="84"/>
    </row>
    <row r="179" spans="5:31" ht="12.75">
      <c r="E179" s="98" t="s">
        <v>495</v>
      </c>
      <c r="F179" s="92">
        <f>COUNTIF(Черга!C$167:$C$250,E179)</f>
        <v>3</v>
      </c>
      <c r="J179" s="83"/>
      <c r="K179" s="84"/>
      <c r="O179" s="72" t="s">
        <v>1577</v>
      </c>
      <c r="P179" s="94">
        <f>COUNTIF(Спиляні!$C$199:$C$352,O179)</f>
        <v>0</v>
      </c>
      <c r="T179" s="83"/>
      <c r="U179" s="84"/>
      <c r="V179" s="95" t="s">
        <v>1554</v>
      </c>
      <c r="W179" s="94">
        <f>ROWS(V180:V189)</f>
        <v>10</v>
      </c>
      <c r="Z179" s="105"/>
      <c r="AC179" s="105"/>
      <c r="AD179" s="83"/>
      <c r="AE179" s="84"/>
    </row>
    <row r="180" spans="5:31" ht="12.75">
      <c r="E180" s="72" t="s">
        <v>1575</v>
      </c>
      <c r="F180" s="92">
        <f>COUNTIF(Черга!C$167:$C$250,E180)</f>
        <v>0</v>
      </c>
      <c r="H180" s="109"/>
      <c r="J180" s="83"/>
      <c r="K180" s="84"/>
      <c r="O180" s="98" t="s">
        <v>1030</v>
      </c>
      <c r="P180" s="94">
        <f>COUNTIF(Спиляні!$C$199:$C$352,O180)</f>
        <v>1</v>
      </c>
      <c r="T180" s="83"/>
      <c r="U180" s="84"/>
      <c r="V180" s="98" t="s">
        <v>289</v>
      </c>
      <c r="W180" s="94"/>
      <c r="Z180" s="105"/>
      <c r="AB180" s="107"/>
      <c r="AC180" s="105"/>
      <c r="AD180" s="83"/>
      <c r="AE180" s="84"/>
    </row>
    <row r="181" spans="5:31" ht="12.75">
      <c r="E181" s="72" t="s">
        <v>1577</v>
      </c>
      <c r="F181" s="92">
        <f>COUNTIF(Черга!C$167:$C$250,E181)</f>
        <v>0</v>
      </c>
      <c r="J181" s="83"/>
      <c r="K181" s="84"/>
      <c r="O181" s="72" t="s">
        <v>1579</v>
      </c>
      <c r="P181" s="94">
        <f>COUNTIF(Спиляні!$C$199:$C$352,O181)</f>
        <v>0</v>
      </c>
      <c r="T181" s="83"/>
      <c r="U181" s="84"/>
      <c r="V181" s="98" t="s">
        <v>663</v>
      </c>
      <c r="W181" s="94"/>
      <c r="Z181" s="105"/>
      <c r="AB181" s="107"/>
      <c r="AC181" s="105"/>
      <c r="AD181" s="83"/>
      <c r="AE181" s="84"/>
    </row>
    <row r="182" spans="5:31" ht="12.75">
      <c r="E182" s="98" t="s">
        <v>1030</v>
      </c>
      <c r="F182" s="92">
        <f>COUNTIF(Черга!C$167:$C$250,E182)</f>
        <v>0</v>
      </c>
      <c r="J182" s="83"/>
      <c r="K182" s="84"/>
      <c r="O182" s="72" t="s">
        <v>1580</v>
      </c>
      <c r="P182" s="94">
        <f>COUNTIF(Спиляні!$C$199:$C$352,O182)</f>
        <v>0</v>
      </c>
      <c r="T182" s="83"/>
      <c r="U182" s="84"/>
      <c r="V182" s="98" t="s">
        <v>215</v>
      </c>
      <c r="W182" s="94"/>
      <c r="Z182" s="105"/>
      <c r="AB182" s="107"/>
      <c r="AC182" s="105"/>
      <c r="AD182" s="83"/>
      <c r="AE182" s="84"/>
    </row>
    <row r="183" spans="5:31" ht="12.75">
      <c r="E183" s="72" t="s">
        <v>1579</v>
      </c>
      <c r="F183" s="92">
        <f>COUNTIF(Черга!C$167:$C$250,E183)</f>
        <v>0</v>
      </c>
      <c r="H183" s="109"/>
      <c r="J183" s="83"/>
      <c r="K183" s="84"/>
      <c r="O183" s="98" t="s">
        <v>573</v>
      </c>
      <c r="P183" s="94">
        <f>COUNTIF(Спиляні!$C$199:$C$352,O183)</f>
        <v>1</v>
      </c>
      <c r="T183" s="83"/>
      <c r="U183" s="84"/>
      <c r="V183" s="72" t="s">
        <v>1565</v>
      </c>
      <c r="W183" s="94"/>
      <c r="Y183" s="107"/>
      <c r="Z183" s="105"/>
      <c r="AC183" s="105"/>
      <c r="AD183" s="83"/>
      <c r="AE183" s="84"/>
    </row>
    <row r="184" spans="5:31" ht="12.75">
      <c r="E184" s="72" t="s">
        <v>1580</v>
      </c>
      <c r="F184" s="92">
        <f>COUNTIF(Черга!C$167:$C$250,E184)</f>
        <v>0</v>
      </c>
      <c r="J184" s="83"/>
      <c r="K184" s="84"/>
      <c r="O184" s="72" t="s">
        <v>1582</v>
      </c>
      <c r="P184" s="94">
        <f>COUNTIF(Спиляні!$C$199:$C$352,O184)</f>
        <v>0</v>
      </c>
      <c r="T184" s="83"/>
      <c r="U184" s="84"/>
      <c r="V184" s="72" t="s">
        <v>1566</v>
      </c>
      <c r="W184" s="94"/>
      <c r="Y184" s="107"/>
      <c r="Z184" s="105"/>
      <c r="AC184" s="105"/>
      <c r="AD184" s="83"/>
      <c r="AE184" s="84"/>
    </row>
    <row r="185" spans="5:31" ht="12.75">
      <c r="E185" s="98" t="s">
        <v>573</v>
      </c>
      <c r="F185" s="92">
        <f>COUNTIF(Черга!C$167:$C$250,E185)</f>
        <v>2</v>
      </c>
      <c r="H185" s="109"/>
      <c r="J185" s="83"/>
      <c r="K185" s="84"/>
      <c r="O185" s="98" t="s">
        <v>1564</v>
      </c>
      <c r="P185" s="94">
        <f>COUNTIF(Спиляні!$C$199:$C$352,O185)</f>
        <v>0</v>
      </c>
      <c r="T185" s="83"/>
      <c r="U185" s="84"/>
      <c r="V185" s="98" t="s">
        <v>89</v>
      </c>
      <c r="W185" s="94"/>
      <c r="Z185" s="105"/>
      <c r="AB185" s="107"/>
      <c r="AC185" s="105"/>
      <c r="AD185" s="83"/>
      <c r="AE185" s="84"/>
    </row>
    <row r="186" spans="5:31" ht="12.75">
      <c r="E186" s="72" t="s">
        <v>1582</v>
      </c>
      <c r="F186" s="92">
        <f>COUNTIF(Черга!C$167:$C$250,E186)</f>
        <v>0</v>
      </c>
      <c r="H186" s="109"/>
      <c r="J186" s="83"/>
      <c r="K186" s="84"/>
      <c r="O186" s="98" t="s">
        <v>972</v>
      </c>
      <c r="P186" s="94">
        <f>COUNTIF(Спиляні!$C$199:$C$352,O186)</f>
        <v>1</v>
      </c>
      <c r="T186" s="83"/>
      <c r="U186" s="84"/>
      <c r="V186" s="72" t="s">
        <v>1567</v>
      </c>
      <c r="W186" s="94"/>
      <c r="Y186" s="107"/>
      <c r="Z186" s="105"/>
      <c r="AC186" s="105"/>
      <c r="AD186" s="83"/>
      <c r="AE186" s="84"/>
    </row>
    <row r="187" spans="5:31" ht="12.75">
      <c r="E187" s="98" t="s">
        <v>1564</v>
      </c>
      <c r="F187" s="92">
        <f>COUNTIF(Черга!C$167:$C$250,E187)</f>
        <v>0</v>
      </c>
      <c r="H187" s="109"/>
      <c r="J187" s="83"/>
      <c r="K187" s="84"/>
      <c r="O187" s="72" t="s">
        <v>1583</v>
      </c>
      <c r="P187" s="94">
        <f>COUNTIF(Спиляні!$C$199:$C$352,O187)</f>
        <v>0</v>
      </c>
      <c r="T187" s="83"/>
      <c r="U187" s="84"/>
      <c r="V187" s="98" t="s">
        <v>534</v>
      </c>
      <c r="W187" s="94"/>
      <c r="Z187" s="105"/>
      <c r="AB187" s="107"/>
      <c r="AC187" s="105"/>
      <c r="AD187" s="83"/>
      <c r="AE187" s="84"/>
    </row>
    <row r="188" spans="5:31" ht="12.75">
      <c r="E188" s="98" t="s">
        <v>972</v>
      </c>
      <c r="F188" s="92">
        <f>COUNTIF(Черга!C$167:$C$250,E188)</f>
        <v>0</v>
      </c>
      <c r="J188" s="83"/>
      <c r="K188" s="84"/>
      <c r="O188" s="98" t="s">
        <v>905</v>
      </c>
      <c r="P188" s="94">
        <f>COUNTIF(Спиляні!$C$199:$C$352,O188)</f>
        <v>0</v>
      </c>
      <c r="T188" s="83"/>
      <c r="U188" s="84"/>
      <c r="V188" s="72" t="s">
        <v>1568</v>
      </c>
      <c r="W188" s="94"/>
      <c r="Y188" s="107"/>
      <c r="Z188" s="105"/>
      <c r="AC188" s="105"/>
      <c r="AD188" s="83"/>
      <c r="AE188" s="84"/>
    </row>
    <row r="189" spans="5:31" ht="12.75">
      <c r="E189" s="72" t="s">
        <v>1583</v>
      </c>
      <c r="F189" s="92">
        <f>COUNTIF(Черга!C$167:$C$250,E189)</f>
        <v>0</v>
      </c>
      <c r="H189" s="109"/>
      <c r="J189" s="83"/>
      <c r="K189" s="84"/>
      <c r="O189" s="98" t="s">
        <v>919</v>
      </c>
      <c r="P189" s="94">
        <f>COUNTIF(Спиляні!$C$199:$C$352,O189)</f>
        <v>0</v>
      </c>
      <c r="T189" s="83"/>
      <c r="U189" s="84"/>
      <c r="V189" s="72" t="s">
        <v>1569</v>
      </c>
      <c r="W189" s="94"/>
      <c r="Y189" s="107"/>
      <c r="Z189" s="105"/>
      <c r="AC189" s="105"/>
      <c r="AD189" s="83"/>
      <c r="AE189" s="84"/>
    </row>
    <row r="190" spans="5:31" ht="12.75">
      <c r="E190" s="98" t="s">
        <v>905</v>
      </c>
      <c r="F190" s="92">
        <f>COUNTIF(Черга!C$167:$C$250,E190)</f>
        <v>0</v>
      </c>
      <c r="H190" s="109"/>
      <c r="J190" s="83"/>
      <c r="K190" s="84"/>
      <c r="O190" s="72" t="s">
        <v>1585</v>
      </c>
      <c r="P190" s="94">
        <f>COUNTIF(Спиляні!$C$199:$C$352,O190)</f>
        <v>0</v>
      </c>
      <c r="T190" s="83"/>
      <c r="U190" s="84"/>
      <c r="V190" s="95" t="s">
        <v>1558</v>
      </c>
      <c r="W190" s="94">
        <f>ROWS(V191:V196)</f>
        <v>6</v>
      </c>
      <c r="Z190" s="105"/>
      <c r="AC190" s="105"/>
      <c r="AD190" s="83"/>
      <c r="AE190" s="84"/>
    </row>
    <row r="191" spans="5:31" ht="12.75">
      <c r="E191" s="98" t="s">
        <v>919</v>
      </c>
      <c r="F191" s="92">
        <f>COUNTIF(Черга!C$167:$C$250,E191)</f>
        <v>0</v>
      </c>
      <c r="H191" s="109"/>
      <c r="J191" s="83"/>
      <c r="K191" s="84"/>
      <c r="O191" s="72" t="s">
        <v>1586</v>
      </c>
      <c r="P191" s="94">
        <f>COUNTIF(Спиляні!$C$199:$C$352,O191)</f>
        <v>0</v>
      </c>
      <c r="T191" s="83"/>
      <c r="U191" s="84"/>
      <c r="V191" s="72" t="s">
        <v>1571</v>
      </c>
      <c r="W191" s="94"/>
      <c r="Y191" s="107"/>
      <c r="Z191" s="105"/>
      <c r="AC191" s="105"/>
      <c r="AD191" s="83"/>
      <c r="AE191" s="84"/>
    </row>
    <row r="192" spans="5:31" ht="12.75">
      <c r="E192" s="74" t="s">
        <v>912</v>
      </c>
      <c r="F192" s="92">
        <f>COUNTIF(Черга!C$167:$C$250,E192)</f>
        <v>0</v>
      </c>
      <c r="J192" s="83"/>
      <c r="K192" s="84"/>
      <c r="O192" s="72" t="s">
        <v>1587</v>
      </c>
      <c r="P192" s="94">
        <f>COUNTIF(Спиляні!$C$199:$C$352,O192)</f>
        <v>0</v>
      </c>
      <c r="T192" s="83"/>
      <c r="U192" s="84"/>
      <c r="V192" s="72" t="s">
        <v>1573</v>
      </c>
      <c r="W192" s="94"/>
      <c r="Y192" s="107"/>
      <c r="Z192" s="105"/>
      <c r="AC192" s="105"/>
      <c r="AD192" s="83"/>
      <c r="AE192" s="84"/>
    </row>
    <row r="193" spans="5:31" ht="12.75">
      <c r="E193" s="72" t="s">
        <v>1585</v>
      </c>
      <c r="F193" s="92">
        <f>COUNTIF(Черга!C$167:$C$250,E193)</f>
        <v>0</v>
      </c>
      <c r="J193" s="83"/>
      <c r="K193" s="84"/>
      <c r="O193" s="98" t="s">
        <v>1124</v>
      </c>
      <c r="P193" s="94">
        <f>COUNTIF(Спиляні!$C$199:$C$352,O193)</f>
        <v>1</v>
      </c>
      <c r="T193" s="83"/>
      <c r="U193" s="84"/>
      <c r="V193" s="72" t="s">
        <v>1574</v>
      </c>
      <c r="W193" s="94"/>
      <c r="Y193" s="107"/>
      <c r="Z193" s="105"/>
      <c r="AC193" s="105"/>
      <c r="AD193" s="83"/>
      <c r="AE193" s="84"/>
    </row>
    <row r="194" spans="5:31" ht="12.75">
      <c r="E194" s="72" t="s">
        <v>1586</v>
      </c>
      <c r="F194" s="92">
        <f>COUNTIF(Черга!C$167:$C$250,E194)</f>
        <v>0</v>
      </c>
      <c r="J194" s="83"/>
      <c r="K194" s="84"/>
      <c r="O194" s="72" t="s">
        <v>1589</v>
      </c>
      <c r="P194" s="94">
        <f>COUNTIF(Спиляні!$C$199:$C$352,O194)</f>
        <v>0</v>
      </c>
      <c r="T194" s="83"/>
      <c r="U194" s="84"/>
      <c r="V194" s="72" t="s">
        <v>460</v>
      </c>
      <c r="W194" s="94"/>
      <c r="Y194" s="107"/>
      <c r="Z194" s="105"/>
      <c r="AC194" s="105"/>
      <c r="AD194" s="83"/>
      <c r="AE194" s="84"/>
    </row>
    <row r="195" spans="5:31" ht="12.75">
      <c r="E195" s="72" t="s">
        <v>1587</v>
      </c>
      <c r="F195" s="92">
        <f>COUNTIF(Черга!C$167:$C$250,E195)</f>
        <v>0</v>
      </c>
      <c r="J195" s="83"/>
      <c r="K195" s="84"/>
      <c r="O195" s="72" t="s">
        <v>1590</v>
      </c>
      <c r="P195" s="94">
        <f>COUNTIF(Спиляні!$C$199:$C$352,O195)</f>
        <v>0</v>
      </c>
      <c r="T195" s="83"/>
      <c r="U195" s="84"/>
      <c r="V195" s="98" t="s">
        <v>495</v>
      </c>
      <c r="W195" s="94"/>
      <c r="Z195" s="105"/>
      <c r="AB195" s="107"/>
      <c r="AC195" s="105"/>
      <c r="AD195" s="83"/>
      <c r="AE195" s="84"/>
    </row>
    <row r="196" spans="5:31" ht="12.75">
      <c r="E196" s="98" t="s">
        <v>1124</v>
      </c>
      <c r="F196" s="92">
        <f>COUNTIF(Черга!C$167:$C$250,E196)</f>
        <v>0</v>
      </c>
      <c r="J196" s="83"/>
      <c r="K196" s="84"/>
      <c r="O196" s="72" t="s">
        <v>1592</v>
      </c>
      <c r="P196" s="94">
        <f>COUNTIF(Спиляні!$C$199:$C$352,O196)</f>
        <v>0</v>
      </c>
      <c r="T196" s="83"/>
      <c r="U196" s="84"/>
      <c r="V196" s="72" t="s">
        <v>1575</v>
      </c>
      <c r="W196" s="94"/>
      <c r="Y196" s="107"/>
      <c r="Z196" s="105"/>
      <c r="AC196" s="105"/>
      <c r="AD196" s="83"/>
      <c r="AE196" s="84"/>
    </row>
    <row r="197" spans="5:31" ht="12.75">
      <c r="E197" s="72" t="s">
        <v>1589</v>
      </c>
      <c r="F197" s="92">
        <f>COUNTIF(Черга!C$167:$C$250,E197)</f>
        <v>0</v>
      </c>
      <c r="J197" s="83"/>
      <c r="K197" s="84"/>
      <c r="O197" s="98" t="s">
        <v>627</v>
      </c>
      <c r="P197" s="94">
        <f>COUNTIF(Спиляні!$C$199:$C$352,O197)</f>
        <v>0</v>
      </c>
      <c r="T197" s="83"/>
      <c r="U197" s="84"/>
      <c r="V197" s="95" t="s">
        <v>776</v>
      </c>
      <c r="W197" s="94">
        <f>ROWS(V198:V201)</f>
        <v>4</v>
      </c>
      <c r="Z197" s="105"/>
      <c r="AC197" s="105"/>
      <c r="AD197" s="83"/>
      <c r="AE197" s="84"/>
    </row>
    <row r="198" spans="5:31" ht="12.75">
      <c r="E198" s="72" t="s">
        <v>1590</v>
      </c>
      <c r="F198" s="92">
        <f>COUNTIF(Черга!C$167:$C$250,E198)</f>
        <v>0</v>
      </c>
      <c r="J198" s="83"/>
      <c r="K198" s="84"/>
      <c r="O198" s="98" t="s">
        <v>432</v>
      </c>
      <c r="P198" s="94">
        <f>COUNTIF(Спиляні!$C$199:$C$352,O198)</f>
        <v>1</v>
      </c>
      <c r="T198" s="83"/>
      <c r="U198" s="84"/>
      <c r="V198" s="72" t="s">
        <v>1577</v>
      </c>
      <c r="W198" s="94"/>
      <c r="Y198" s="107"/>
      <c r="Z198" s="105"/>
      <c r="AC198" s="105"/>
      <c r="AD198" s="83"/>
      <c r="AE198" s="84"/>
    </row>
    <row r="199" spans="5:31" ht="12.75">
      <c r="E199" s="72" t="s">
        <v>1592</v>
      </c>
      <c r="F199" s="92">
        <f>COUNTIF(Черга!C$167:$C$250,E199)</f>
        <v>0</v>
      </c>
      <c r="J199" s="83"/>
      <c r="K199" s="84"/>
      <c r="O199" s="72" t="s">
        <v>1594</v>
      </c>
      <c r="P199" s="94">
        <f>COUNTIF(Спиляні!$C$199:$C$352,O199)</f>
        <v>0</v>
      </c>
      <c r="T199" s="83"/>
      <c r="U199" s="84"/>
      <c r="V199" s="98" t="s">
        <v>1030</v>
      </c>
      <c r="W199" s="94"/>
      <c r="Z199" s="105"/>
      <c r="AB199" s="107"/>
      <c r="AC199" s="105"/>
      <c r="AD199" s="83"/>
      <c r="AE199" s="84"/>
    </row>
    <row r="200" spans="5:31" ht="12.75">
      <c r="E200" s="98" t="s">
        <v>627</v>
      </c>
      <c r="F200" s="92">
        <f>COUNTIF(Черга!C$167:$C$250,E200)</f>
        <v>0</v>
      </c>
      <c r="J200" s="83"/>
      <c r="K200" s="84"/>
      <c r="O200" s="98" t="s">
        <v>66</v>
      </c>
      <c r="P200" s="94">
        <f>COUNTIF(Спиляні!$C$199:$C$352,O200)</f>
        <v>1</v>
      </c>
      <c r="T200" s="83"/>
      <c r="U200" s="84"/>
      <c r="V200" s="72" t="s">
        <v>1579</v>
      </c>
      <c r="W200" s="94"/>
      <c r="Y200" s="107"/>
      <c r="Z200" s="105"/>
      <c r="AC200" s="105"/>
      <c r="AD200" s="83"/>
      <c r="AE200" s="84"/>
    </row>
    <row r="201" spans="5:31" ht="12.75">
      <c r="E201" s="98" t="s">
        <v>432</v>
      </c>
      <c r="F201" s="92">
        <f>COUNTIF(Черга!C$167:$C$250,E201)</f>
        <v>0</v>
      </c>
      <c r="J201" s="83"/>
      <c r="K201" s="84"/>
      <c r="O201" s="72" t="s">
        <v>1595</v>
      </c>
      <c r="P201" s="94">
        <f>COUNTIF(Спиляні!$C$199:$C$352,O201)</f>
        <v>0</v>
      </c>
      <c r="T201" s="83"/>
      <c r="U201" s="84"/>
      <c r="V201" s="72" t="s">
        <v>1580</v>
      </c>
      <c r="W201" s="94"/>
      <c r="Y201" s="107"/>
      <c r="Z201" s="105"/>
      <c r="AC201" s="105"/>
      <c r="AD201" s="83"/>
      <c r="AE201" s="84"/>
    </row>
    <row r="202" spans="5:31" ht="12.75">
      <c r="E202" s="72" t="s">
        <v>1594</v>
      </c>
      <c r="F202" s="92">
        <f>COUNTIF(Черга!C$167:$C$250,E202)</f>
        <v>0</v>
      </c>
      <c r="J202" s="83"/>
      <c r="K202" s="84"/>
      <c r="O202" s="98" t="s">
        <v>444</v>
      </c>
      <c r="P202" s="94">
        <f>COUNTIF(Спиляні!$C$199:$C$352,O202)</f>
        <v>1</v>
      </c>
      <c r="T202" s="83"/>
      <c r="U202" s="84"/>
      <c r="V202" s="95" t="s">
        <v>1562</v>
      </c>
      <c r="W202" s="94">
        <f>ROWS(V203:V215)</f>
        <v>13</v>
      </c>
      <c r="Z202" s="105"/>
      <c r="AC202" s="105"/>
      <c r="AD202" s="83"/>
      <c r="AE202" s="84"/>
    </row>
    <row r="203" spans="5:31" ht="12.75">
      <c r="E203" s="98" t="s">
        <v>66</v>
      </c>
      <c r="F203" s="92">
        <f>COUNTIF(Черга!C$167:$C$250,E203)</f>
        <v>0</v>
      </c>
      <c r="J203" s="83"/>
      <c r="K203" s="84"/>
      <c r="O203" s="72" t="s">
        <v>1596</v>
      </c>
      <c r="P203" s="94">
        <f>COUNTIF(Спиляні!$C$199:$C$352,O203)</f>
        <v>0</v>
      </c>
      <c r="T203" s="83"/>
      <c r="U203" s="84"/>
      <c r="V203" s="98" t="s">
        <v>573</v>
      </c>
      <c r="W203" s="94"/>
      <c r="Z203" s="105"/>
      <c r="AB203" s="107"/>
      <c r="AC203" s="105"/>
      <c r="AD203" s="83"/>
      <c r="AE203" s="84"/>
    </row>
    <row r="204" spans="5:31" ht="12.75">
      <c r="E204" s="72" t="s">
        <v>1595</v>
      </c>
      <c r="F204" s="92">
        <f>COUNTIF(Черга!C$167:$C$250,E204)</f>
        <v>0</v>
      </c>
      <c r="J204" s="83"/>
      <c r="K204" s="84"/>
      <c r="O204" s="72" t="s">
        <v>1597</v>
      </c>
      <c r="P204" s="94">
        <f>COUNTIF(Спиляні!$C$199:$C$352,O204)</f>
        <v>0</v>
      </c>
      <c r="T204" s="83"/>
      <c r="U204" s="84"/>
      <c r="V204" s="72" t="s">
        <v>1582</v>
      </c>
      <c r="W204" s="94"/>
      <c r="Y204" s="107"/>
      <c r="Z204" s="105"/>
      <c r="AC204" s="105"/>
      <c r="AD204" s="83"/>
      <c r="AE204" s="84"/>
    </row>
    <row r="205" spans="5:31" ht="12.75">
      <c r="E205" s="98" t="s">
        <v>444</v>
      </c>
      <c r="F205" s="92">
        <f>COUNTIF(Черга!C$167:$C$250,E205)</f>
        <v>0</v>
      </c>
      <c r="J205" s="83"/>
      <c r="K205" s="84"/>
      <c r="O205" s="72" t="s">
        <v>1598</v>
      </c>
      <c r="P205" s="94">
        <f>COUNTIF(Спиляні!$C$199:$C$352,O205)</f>
        <v>0</v>
      </c>
      <c r="T205" s="83"/>
      <c r="U205" s="84"/>
      <c r="V205" s="98" t="s">
        <v>1564</v>
      </c>
      <c r="W205" s="94"/>
      <c r="Z205" s="105"/>
      <c r="AB205" s="107"/>
      <c r="AC205" s="105"/>
      <c r="AD205" s="83"/>
      <c r="AE205" s="84"/>
    </row>
    <row r="206" spans="5:31" ht="12.75">
      <c r="E206" s="72" t="s">
        <v>1596</v>
      </c>
      <c r="F206" s="92">
        <f>COUNTIF(Черга!C$167:$C$250,E206)</f>
        <v>0</v>
      </c>
      <c r="J206" s="83"/>
      <c r="K206" s="84"/>
      <c r="O206" s="72" t="s">
        <v>1599</v>
      </c>
      <c r="P206" s="94">
        <f>COUNTIF(Спиляні!$C$199:$C$352,O206)</f>
        <v>0</v>
      </c>
      <c r="T206" s="83"/>
      <c r="U206" s="84"/>
      <c r="V206" s="98" t="s">
        <v>972</v>
      </c>
      <c r="W206" s="94"/>
      <c r="Z206" s="105"/>
      <c r="AB206" s="107"/>
      <c r="AC206" s="105"/>
      <c r="AD206" s="83"/>
      <c r="AE206" s="84"/>
    </row>
    <row r="207" spans="5:31" ht="12.75">
      <c r="E207" s="72" t="s">
        <v>1597</v>
      </c>
      <c r="F207" s="92">
        <f>COUNTIF(Черга!C$167:$C$250,E207)</f>
        <v>0</v>
      </c>
      <c r="J207" s="83"/>
      <c r="K207" s="84"/>
      <c r="O207" s="72" t="s">
        <v>1600</v>
      </c>
      <c r="P207" s="94">
        <f>COUNTIF(Спиляні!$C$199:$C$352,O207)</f>
        <v>0</v>
      </c>
      <c r="T207" s="83"/>
      <c r="U207" s="84"/>
      <c r="V207" s="72" t="s">
        <v>1583</v>
      </c>
      <c r="W207" s="94"/>
      <c r="Y207" s="107"/>
      <c r="Z207" s="105"/>
      <c r="AC207" s="105"/>
      <c r="AD207" s="83"/>
      <c r="AE207" s="84"/>
    </row>
    <row r="208" spans="5:31" ht="12.75">
      <c r="E208" s="72" t="s">
        <v>1598</v>
      </c>
      <c r="F208" s="92">
        <f>COUNTIF(Черга!C$167:$C$250,E208)</f>
        <v>0</v>
      </c>
      <c r="J208" s="83"/>
      <c r="K208" s="84"/>
      <c r="O208" s="98" t="s">
        <v>1576</v>
      </c>
      <c r="P208" s="94">
        <f>COUNTIF(Спиляні!$C$199:$C$352,O208)</f>
        <v>0</v>
      </c>
      <c r="T208" s="83"/>
      <c r="U208" s="84"/>
      <c r="V208" s="98" t="s">
        <v>905</v>
      </c>
      <c r="W208" s="94"/>
      <c r="Z208" s="105"/>
      <c r="AB208" s="107"/>
      <c r="AC208" s="105"/>
      <c r="AD208" s="83"/>
      <c r="AE208" s="84"/>
    </row>
    <row r="209" spans="5:31" ht="12.75">
      <c r="E209" s="72" t="s">
        <v>1599</v>
      </c>
      <c r="F209" s="92">
        <f>COUNTIF(Черга!C$167:$C$250,E209)</f>
        <v>0</v>
      </c>
      <c r="J209" s="83"/>
      <c r="K209" s="84"/>
      <c r="O209" s="72" t="s">
        <v>1601</v>
      </c>
      <c r="P209" s="94">
        <f>COUNTIF(Спиляні!$C$199:$C$352,O209)</f>
        <v>0</v>
      </c>
      <c r="T209" s="83"/>
      <c r="U209" s="84"/>
      <c r="V209" s="98" t="s">
        <v>919</v>
      </c>
      <c r="W209" s="94"/>
      <c r="Z209" s="105"/>
      <c r="AB209" s="107"/>
      <c r="AC209" s="105"/>
      <c r="AD209" s="83"/>
      <c r="AE209" s="84"/>
    </row>
    <row r="210" spans="5:31" ht="12.75">
      <c r="E210" s="72" t="s">
        <v>1600</v>
      </c>
      <c r="F210" s="92">
        <f>COUNTIF(Черга!C$167:$C$250,E210)</f>
        <v>0</v>
      </c>
      <c r="J210" s="83"/>
      <c r="K210" s="84"/>
      <c r="O210" s="72" t="s">
        <v>370</v>
      </c>
      <c r="P210" s="94">
        <f>COUNTIF(Спиляні!$C$199:$C$352,O210)</f>
        <v>0</v>
      </c>
      <c r="T210" s="83"/>
      <c r="U210" s="84"/>
      <c r="V210" s="72" t="s">
        <v>1585</v>
      </c>
      <c r="W210" s="94"/>
      <c r="Y210" s="107"/>
      <c r="Z210" s="105"/>
      <c r="AC210" s="105"/>
      <c r="AD210" s="83"/>
      <c r="AE210" s="84"/>
    </row>
    <row r="211" spans="5:31" ht="12.75">
      <c r="E211" s="98" t="s">
        <v>1576</v>
      </c>
      <c r="F211" s="92">
        <f>COUNTIF(Черга!C$167:$C$250,E211)</f>
        <v>0</v>
      </c>
      <c r="J211" s="83"/>
      <c r="K211" s="84"/>
      <c r="O211" s="72" t="s">
        <v>1602</v>
      </c>
      <c r="P211" s="94">
        <f>COUNTIF(Спиляні!$C$199:$C$352,O211)</f>
        <v>0</v>
      </c>
      <c r="T211" s="83"/>
      <c r="U211" s="84"/>
      <c r="V211" s="72" t="s">
        <v>1586</v>
      </c>
      <c r="W211" s="94"/>
      <c r="Y211" s="107"/>
      <c r="Z211" s="105"/>
      <c r="AC211" s="105"/>
      <c r="AD211" s="83"/>
      <c r="AE211" s="84"/>
    </row>
    <row r="212" spans="5:31" ht="12.75">
      <c r="E212" s="72" t="s">
        <v>1601</v>
      </c>
      <c r="F212" s="92">
        <f>COUNTIF(Черга!C$167:$C$250,E212)</f>
        <v>0</v>
      </c>
      <c r="J212" s="83"/>
      <c r="K212" s="84"/>
      <c r="O212" s="72" t="s">
        <v>1603</v>
      </c>
      <c r="P212" s="94">
        <f>COUNTIF(Спиляні!$C$199:$C$352,O212)</f>
        <v>0</v>
      </c>
      <c r="T212" s="83"/>
      <c r="U212" s="84"/>
      <c r="V212" s="72" t="s">
        <v>1587</v>
      </c>
      <c r="W212" s="94"/>
      <c r="Y212" s="107"/>
      <c r="Z212" s="105"/>
      <c r="AC212" s="105"/>
      <c r="AD212" s="83"/>
      <c r="AE212" s="84"/>
    </row>
    <row r="213" spans="5:31" ht="12.75">
      <c r="E213" s="72" t="s">
        <v>370</v>
      </c>
      <c r="F213" s="92">
        <f>COUNTIF(Черга!C$167:$C$250,E213)</f>
        <v>0</v>
      </c>
      <c r="J213" s="83"/>
      <c r="K213" s="84"/>
      <c r="O213" s="72" t="s">
        <v>1604</v>
      </c>
      <c r="P213" s="94">
        <f>COUNTIF(Спиляні!$C$199:$C$352,O213)</f>
        <v>0</v>
      </c>
      <c r="T213" s="83"/>
      <c r="U213" s="84"/>
      <c r="V213" s="98" t="s">
        <v>1124</v>
      </c>
      <c r="W213" s="94"/>
      <c r="Z213" s="105"/>
      <c r="AC213" s="105"/>
      <c r="AD213" s="83"/>
      <c r="AE213" s="84"/>
    </row>
    <row r="214" spans="5:31" ht="12.75">
      <c r="E214" s="72" t="s">
        <v>1602</v>
      </c>
      <c r="F214" s="92">
        <f>COUNTIF(Черга!C$167:$C$250,E214)</f>
        <v>0</v>
      </c>
      <c r="J214" s="83"/>
      <c r="K214" s="84"/>
      <c r="O214" s="98" t="s">
        <v>260</v>
      </c>
      <c r="P214" s="94">
        <f>COUNTIF(Спиляні!$C$199:$C$352,O214)</f>
        <v>3</v>
      </c>
      <c r="T214" s="83"/>
      <c r="U214" s="84"/>
      <c r="V214" s="72" t="s">
        <v>1589</v>
      </c>
      <c r="W214" s="94"/>
      <c r="Y214" s="107"/>
      <c r="Z214" s="105"/>
      <c r="AC214" s="105"/>
      <c r="AD214" s="83"/>
      <c r="AE214" s="84"/>
    </row>
    <row r="215" spans="5:31" ht="12.75">
      <c r="E215" s="72" t="s">
        <v>1603</v>
      </c>
      <c r="F215" s="92">
        <f>COUNTIF(Черга!C$167:$C$250,E215)</f>
        <v>0</v>
      </c>
      <c r="J215" s="83"/>
      <c r="K215" s="84"/>
      <c r="O215" s="98" t="s">
        <v>1581</v>
      </c>
      <c r="P215" s="94">
        <f>COUNTIF(Спиляні!$C$199:$C$352,O215)</f>
        <v>0</v>
      </c>
      <c r="T215" s="83"/>
      <c r="U215" s="84"/>
      <c r="V215" s="72" t="s">
        <v>1590</v>
      </c>
      <c r="W215" s="94"/>
      <c r="Y215" s="107"/>
      <c r="Z215" s="105"/>
      <c r="AC215" s="105"/>
      <c r="AD215" s="83"/>
      <c r="AE215" s="84"/>
    </row>
    <row r="216" spans="5:31" ht="12.75">
      <c r="E216" s="72" t="s">
        <v>1604</v>
      </c>
      <c r="F216" s="92">
        <f>COUNTIF(Черга!C$167:$C$250,E216)</f>
        <v>0</v>
      </c>
      <c r="J216" s="83"/>
      <c r="K216" s="84"/>
      <c r="O216" s="98" t="s">
        <v>22</v>
      </c>
      <c r="P216" s="94">
        <f>COUNTIF(Спиляні!$C$199:$C$352,O216)</f>
        <v>1</v>
      </c>
      <c r="T216" s="83"/>
      <c r="U216" s="84"/>
      <c r="V216" s="95" t="s">
        <v>1570</v>
      </c>
      <c r="W216" s="94">
        <f>ROWS(V217)</f>
        <v>1</v>
      </c>
      <c r="Z216" s="105"/>
      <c r="AC216" s="105"/>
      <c r="AD216" s="83"/>
      <c r="AE216" s="84"/>
    </row>
    <row r="217" spans="5:31" ht="12.75">
      <c r="E217" s="98" t="s">
        <v>260</v>
      </c>
      <c r="F217" s="92">
        <f>COUNTIF(Черга!C$167:$C$250,E217)</f>
        <v>1</v>
      </c>
      <c r="J217" s="83"/>
      <c r="K217" s="84"/>
      <c r="O217" s="98" t="s">
        <v>278</v>
      </c>
      <c r="P217" s="94">
        <f>COUNTIF(Спиляні!$C$199:$C$352,O217)</f>
        <v>1</v>
      </c>
      <c r="T217" s="83"/>
      <c r="U217" s="84"/>
      <c r="V217" s="72" t="s">
        <v>1592</v>
      </c>
      <c r="W217" s="94"/>
      <c r="Y217" s="107"/>
      <c r="Z217" s="105"/>
      <c r="AC217" s="105"/>
      <c r="AD217" s="83"/>
      <c r="AE217" s="84"/>
    </row>
    <row r="218" spans="5:31" ht="12.75">
      <c r="E218" s="98" t="s">
        <v>1581</v>
      </c>
      <c r="F218" s="92">
        <f>COUNTIF(Черга!C$167:$C$250,E218)</f>
        <v>0</v>
      </c>
      <c r="J218" s="83"/>
      <c r="K218" s="84"/>
      <c r="O218" s="98" t="s">
        <v>827</v>
      </c>
      <c r="P218" s="94">
        <f>COUNTIF(Спиляні!$C$199:$C$352,O218)</f>
        <v>0</v>
      </c>
      <c r="T218" s="83"/>
      <c r="U218" s="84"/>
      <c r="V218" s="95" t="s">
        <v>1572</v>
      </c>
      <c r="W218" s="94">
        <f>ROWS(V219:V234)</f>
        <v>16</v>
      </c>
      <c r="Z218" s="105"/>
      <c r="AC218" s="105"/>
      <c r="AD218" s="83"/>
      <c r="AE218" s="84"/>
    </row>
    <row r="219" spans="5:31" ht="12.75">
      <c r="E219" s="98" t="s">
        <v>22</v>
      </c>
      <c r="F219" s="92">
        <f>COUNTIF(Черга!C$167:$C$250,E219)</f>
        <v>0</v>
      </c>
      <c r="J219" s="83"/>
      <c r="K219" s="84"/>
      <c r="O219" s="98" t="s">
        <v>271</v>
      </c>
      <c r="P219" s="94">
        <f>COUNTIF(Спиляні!$C$199:$C$352,O219)</f>
        <v>2</v>
      </c>
      <c r="T219" s="83"/>
      <c r="U219" s="84"/>
      <c r="V219" s="98" t="s">
        <v>627</v>
      </c>
      <c r="W219" s="94"/>
      <c r="Z219" s="105"/>
      <c r="AB219" s="107"/>
      <c r="AC219" s="105"/>
      <c r="AD219" s="83"/>
      <c r="AE219" s="84"/>
    </row>
    <row r="220" spans="5:31" ht="12.75">
      <c r="E220" s="98" t="s">
        <v>278</v>
      </c>
      <c r="F220" s="92">
        <f>COUNTIF(Черга!C$167:$C$250,E220)</f>
        <v>1</v>
      </c>
      <c r="J220" s="83"/>
      <c r="K220" s="84"/>
      <c r="O220" s="72" t="s">
        <v>1605</v>
      </c>
      <c r="P220" s="94">
        <f>COUNTIF(Спиляні!$C$199:$C$352,O220)</f>
        <v>0</v>
      </c>
      <c r="T220" s="83"/>
      <c r="U220" s="84"/>
      <c r="V220" s="98" t="s">
        <v>432</v>
      </c>
      <c r="W220" s="94"/>
      <c r="Z220" s="105"/>
      <c r="AB220" s="107"/>
      <c r="AC220" s="105"/>
      <c r="AD220" s="83"/>
      <c r="AE220" s="84"/>
    </row>
    <row r="221" spans="5:31" ht="12.75">
      <c r="E221" s="98" t="s">
        <v>827</v>
      </c>
      <c r="F221" s="92">
        <f>COUNTIF(Черга!C$167:$C$250,E221)</f>
        <v>0</v>
      </c>
      <c r="J221" s="83"/>
      <c r="K221" s="84"/>
      <c r="O221" s="72" t="s">
        <v>1606</v>
      </c>
      <c r="P221" s="94">
        <f>COUNTIF(Спиляні!$C$199:$C$352,O221)</f>
        <v>0</v>
      </c>
      <c r="T221" s="83"/>
      <c r="U221" s="84"/>
      <c r="V221" s="72" t="s">
        <v>1594</v>
      </c>
      <c r="W221" s="94"/>
      <c r="Y221" s="107"/>
      <c r="Z221" s="105"/>
      <c r="AC221" s="105"/>
      <c r="AD221" s="83"/>
      <c r="AE221" s="84"/>
    </row>
    <row r="222" spans="5:31" ht="12.75">
      <c r="E222" s="98" t="s">
        <v>271</v>
      </c>
      <c r="F222" s="92">
        <f>COUNTIF(Черга!C$167:$C$250,E222)</f>
        <v>0</v>
      </c>
      <c r="J222" s="83"/>
      <c r="K222" s="84"/>
      <c r="O222" s="72" t="s">
        <v>1607</v>
      </c>
      <c r="P222" s="94">
        <f>COUNTIF(Спиляні!$C$199:$C$352,O222)</f>
        <v>0</v>
      </c>
      <c r="T222" s="83"/>
      <c r="U222" s="84"/>
      <c r="V222" s="98" t="s">
        <v>66</v>
      </c>
      <c r="W222" s="94"/>
      <c r="Z222" s="105"/>
      <c r="AB222" s="107"/>
      <c r="AC222" s="105"/>
      <c r="AD222" s="83"/>
      <c r="AE222" s="84"/>
    </row>
    <row r="223" spans="5:31" ht="12.75">
      <c r="E223" s="72" t="s">
        <v>1605</v>
      </c>
      <c r="F223" s="92">
        <f>COUNTIF(Черга!C$167:$C$250,E223)</f>
        <v>0</v>
      </c>
      <c r="J223" s="83"/>
      <c r="K223" s="84"/>
      <c r="O223" s="72" t="s">
        <v>1608</v>
      </c>
      <c r="P223" s="94">
        <f>COUNTIF(Спиляні!$C$199:$C$352,O223)</f>
        <v>0</v>
      </c>
      <c r="T223" s="83"/>
      <c r="U223" s="84"/>
      <c r="V223" s="72" t="s">
        <v>1595</v>
      </c>
      <c r="W223" s="94"/>
      <c r="Y223" s="107"/>
      <c r="Z223" s="105"/>
      <c r="AC223" s="105"/>
      <c r="AD223" s="83"/>
      <c r="AE223" s="84"/>
    </row>
    <row r="224" spans="5:31" ht="12.75">
      <c r="E224" s="72" t="s">
        <v>1606</v>
      </c>
      <c r="F224" s="92">
        <f>COUNTIF(Черга!C$167:$C$250,E224)</f>
        <v>0</v>
      </c>
      <c r="J224" s="83"/>
      <c r="K224" s="84"/>
      <c r="O224" s="98" t="s">
        <v>57</v>
      </c>
      <c r="P224" s="94">
        <f>COUNTIF(Спиляні!$C$199:$C$352,O224)</f>
        <v>4</v>
      </c>
      <c r="T224" s="83"/>
      <c r="U224" s="84"/>
      <c r="V224" s="98" t="s">
        <v>444</v>
      </c>
      <c r="W224" s="94"/>
      <c r="Z224" s="105"/>
      <c r="AB224" s="107"/>
      <c r="AC224" s="105"/>
      <c r="AD224" s="83"/>
      <c r="AE224" s="84"/>
    </row>
    <row r="225" spans="5:31" ht="12.75">
      <c r="E225" s="72" t="s">
        <v>1607</v>
      </c>
      <c r="F225" s="92">
        <f>COUNTIF(Черга!C$167:$C$250,E225)</f>
        <v>0</v>
      </c>
      <c r="J225" s="83"/>
      <c r="K225" s="84"/>
      <c r="O225" s="98" t="s">
        <v>31</v>
      </c>
      <c r="P225" s="94">
        <f>COUNTIF(Спиляні!$C$199:$C$352,O225)</f>
        <v>4</v>
      </c>
      <c r="T225" s="83"/>
      <c r="U225" s="84"/>
      <c r="V225" s="72" t="s">
        <v>1596</v>
      </c>
      <c r="W225" s="94"/>
      <c r="Y225" s="107"/>
      <c r="Z225" s="105"/>
      <c r="AC225" s="105"/>
      <c r="AD225" s="83"/>
      <c r="AE225" s="84"/>
    </row>
    <row r="226" spans="5:31" ht="12.75">
      <c r="E226" s="72" t="s">
        <v>1608</v>
      </c>
      <c r="F226" s="92">
        <f>COUNTIF(Черга!C$167:$C$250,E226)</f>
        <v>0</v>
      </c>
      <c r="J226" s="83"/>
      <c r="K226" s="84"/>
      <c r="O226" s="72" t="s">
        <v>1609</v>
      </c>
      <c r="P226" s="94">
        <f>COUNTIF(Спиляні!$C$199:$C$352,O226)</f>
        <v>0</v>
      </c>
      <c r="T226" s="83"/>
      <c r="U226" s="84"/>
      <c r="V226" s="72" t="s">
        <v>1597</v>
      </c>
      <c r="W226" s="94"/>
      <c r="Y226" s="107"/>
      <c r="Z226" s="105"/>
      <c r="AC226" s="105"/>
      <c r="AD226" s="83"/>
      <c r="AE226" s="84"/>
    </row>
    <row r="227" spans="5:31" ht="12.75">
      <c r="E227" s="98" t="s">
        <v>57</v>
      </c>
      <c r="F227" s="92">
        <f>COUNTIF(Черга!C$167:$C$250,E227)</f>
        <v>1</v>
      </c>
      <c r="J227" s="83"/>
      <c r="K227" s="84"/>
      <c r="O227" s="98" t="s">
        <v>1008</v>
      </c>
      <c r="P227" s="94">
        <f>COUNTIF(Спиляні!$C$199:$C$352,O227)</f>
        <v>2</v>
      </c>
      <c r="T227" s="83"/>
      <c r="U227" s="84"/>
      <c r="V227" s="72" t="s">
        <v>1598</v>
      </c>
      <c r="W227" s="94"/>
      <c r="Y227" s="107"/>
      <c r="Z227" s="105"/>
      <c r="AC227" s="105"/>
      <c r="AD227" s="83"/>
      <c r="AE227" s="84"/>
    </row>
    <row r="228" spans="5:31" ht="12.75">
      <c r="E228" s="98" t="s">
        <v>31</v>
      </c>
      <c r="F228" s="92">
        <f>COUNTIF(Черга!C$167:$C$250,E228)</f>
        <v>2</v>
      </c>
      <c r="J228" s="83"/>
      <c r="K228" s="84"/>
      <c r="O228" s="72" t="s">
        <v>1216</v>
      </c>
      <c r="P228" s="94">
        <f>COUNTIF(Спиляні!$C$199:$C$352,O228)</f>
        <v>1</v>
      </c>
      <c r="T228" s="83"/>
      <c r="U228" s="84"/>
      <c r="V228" s="72" t="s">
        <v>1599</v>
      </c>
      <c r="W228" s="94"/>
      <c r="Y228" s="107"/>
      <c r="Z228" s="105"/>
      <c r="AC228" s="105"/>
      <c r="AD228" s="83"/>
      <c r="AE228" s="84"/>
    </row>
    <row r="229" spans="5:31" ht="12.75">
      <c r="E229" s="72" t="s">
        <v>1609</v>
      </c>
      <c r="F229" s="92">
        <f>COUNTIF(Черга!C$167:$C$250,E229)</f>
        <v>0</v>
      </c>
      <c r="J229" s="83"/>
      <c r="K229" s="84"/>
      <c r="O229" s="72" t="s">
        <v>1610</v>
      </c>
      <c r="P229" s="94">
        <f>COUNTIF(Спиляні!$C$199:$C$352,O229)</f>
        <v>0</v>
      </c>
      <c r="T229" s="83"/>
      <c r="U229" s="84"/>
      <c r="V229" s="72" t="s">
        <v>1600</v>
      </c>
      <c r="W229" s="94"/>
      <c r="Y229" s="107"/>
      <c r="Z229" s="105"/>
      <c r="AC229" s="105"/>
      <c r="AD229" s="83"/>
      <c r="AE229" s="84"/>
    </row>
    <row r="230" spans="5:31" ht="12.75">
      <c r="E230" s="98" t="s">
        <v>1008</v>
      </c>
      <c r="F230" s="92">
        <f>COUNTIF(Черга!C$167:$C$250,E230)</f>
        <v>0</v>
      </c>
      <c r="J230" s="83"/>
      <c r="K230" s="84"/>
      <c r="O230" s="72" t="s">
        <v>544</v>
      </c>
      <c r="P230" s="94">
        <f>COUNTIF(Спиляні!$C$199:$C$352,O230)</f>
        <v>0</v>
      </c>
      <c r="T230" s="83"/>
      <c r="U230" s="84"/>
      <c r="V230" s="98" t="s">
        <v>1576</v>
      </c>
      <c r="W230" s="94"/>
      <c r="Z230" s="105"/>
      <c r="AB230" s="107"/>
      <c r="AC230" s="105"/>
      <c r="AD230" s="83"/>
      <c r="AE230" s="84"/>
    </row>
    <row r="231" spans="5:31" ht="12.75">
      <c r="E231" s="74" t="s">
        <v>538</v>
      </c>
      <c r="F231" s="92">
        <f>COUNTIF(Черга!C$167:$C$250,E231)</f>
        <v>1</v>
      </c>
      <c r="J231" s="83"/>
      <c r="K231" s="84"/>
      <c r="O231" s="98" t="s">
        <v>129</v>
      </c>
      <c r="P231" s="94">
        <f>COUNTIF(Спиляні!$C$199:$C$352,O231)</f>
        <v>2</v>
      </c>
      <c r="T231" s="83"/>
      <c r="U231" s="84"/>
      <c r="V231" s="72" t="s">
        <v>1601</v>
      </c>
      <c r="W231" s="94"/>
      <c r="Y231" s="107"/>
      <c r="Z231" s="105"/>
      <c r="AC231" s="105"/>
      <c r="AD231" s="83"/>
      <c r="AE231" s="84"/>
    </row>
    <row r="232" spans="5:31" ht="12.75">
      <c r="E232" s="72" t="s">
        <v>1216</v>
      </c>
      <c r="F232" s="92">
        <f>COUNTIF(Черга!C$167:$C$250,E232)</f>
        <v>0</v>
      </c>
      <c r="J232" s="83"/>
      <c r="K232" s="84"/>
      <c r="O232" s="101" t="s">
        <v>1464</v>
      </c>
      <c r="P232" s="102">
        <f>SUM(P3:P231)</f>
        <v>154</v>
      </c>
      <c r="T232" s="83"/>
      <c r="U232" s="84"/>
      <c r="V232" s="72" t="s">
        <v>370</v>
      </c>
      <c r="W232" s="94"/>
      <c r="Y232" s="107"/>
      <c r="Z232" s="105"/>
      <c r="AC232" s="105"/>
      <c r="AD232" s="83"/>
      <c r="AE232" s="84"/>
    </row>
    <row r="233" spans="5:31" ht="12.75">
      <c r="E233" s="74" t="s">
        <v>515</v>
      </c>
      <c r="F233" s="92">
        <f>COUNTIF(Черга!C$167:$C$250,E233)</f>
        <v>1</v>
      </c>
      <c r="J233" s="83"/>
      <c r="K233" s="84"/>
      <c r="T233" s="83"/>
      <c r="U233" s="84"/>
      <c r="V233" s="72" t="s">
        <v>1602</v>
      </c>
      <c r="W233" s="94"/>
      <c r="Y233" s="107"/>
      <c r="Z233" s="105"/>
      <c r="AC233" s="105"/>
      <c r="AD233" s="83"/>
      <c r="AE233" s="84"/>
    </row>
    <row r="234" spans="5:31" ht="12.75">
      <c r="E234" s="72" t="s">
        <v>1610</v>
      </c>
      <c r="F234" s="92">
        <f>COUNTIF(Черга!C$167:$C$250,E234)</f>
        <v>0</v>
      </c>
      <c r="J234" s="83"/>
      <c r="K234" s="84"/>
      <c r="T234" s="83"/>
      <c r="U234" s="84"/>
      <c r="V234" s="72" t="s">
        <v>1603</v>
      </c>
      <c r="W234" s="94"/>
      <c r="Y234" s="107"/>
      <c r="Z234" s="105"/>
      <c r="AC234" s="105"/>
      <c r="AD234" s="83"/>
      <c r="AE234" s="84"/>
    </row>
    <row r="235" spans="5:31" ht="12.75">
      <c r="E235" s="72" t="s">
        <v>544</v>
      </c>
      <c r="F235" s="92">
        <f>COUNTIF(Черга!C$167:$C$250,E235)</f>
        <v>1</v>
      </c>
      <c r="J235" s="83"/>
      <c r="K235" s="84"/>
      <c r="T235" s="83"/>
      <c r="U235" s="84"/>
      <c r="V235" s="95" t="s">
        <v>1578</v>
      </c>
      <c r="W235" s="94">
        <f>ROWS(V236:V240)</f>
        <v>5</v>
      </c>
      <c r="Z235" s="105"/>
      <c r="AC235" s="105"/>
      <c r="AD235" s="83"/>
      <c r="AE235" s="84"/>
    </row>
    <row r="236" spans="5:31" ht="12.75">
      <c r="E236" s="98" t="s">
        <v>129</v>
      </c>
      <c r="F236" s="92">
        <f>COUNTIF(Черга!C$167:$C$250,E236)</f>
        <v>3</v>
      </c>
      <c r="J236" s="83"/>
      <c r="K236" s="84"/>
      <c r="T236" s="83"/>
      <c r="U236" s="84"/>
      <c r="V236" s="72" t="s">
        <v>1604</v>
      </c>
      <c r="W236" s="94"/>
      <c r="Y236" s="107"/>
      <c r="Z236" s="105"/>
      <c r="AC236" s="105"/>
      <c r="AD236" s="83"/>
      <c r="AE236" s="84"/>
    </row>
    <row r="237" spans="5:31" ht="12.75">
      <c r="E237" s="72" t="s">
        <v>1398</v>
      </c>
      <c r="F237" s="92">
        <f>COUNTIF(Черга!C$167:$C$250,E237)</f>
        <v>0</v>
      </c>
      <c r="J237" s="83"/>
      <c r="K237" s="84"/>
      <c r="T237" s="83"/>
      <c r="U237" s="84"/>
      <c r="V237" s="98" t="s">
        <v>260</v>
      </c>
      <c r="W237" s="94"/>
      <c r="Z237" s="105"/>
      <c r="AB237" s="107"/>
      <c r="AC237" s="105"/>
      <c r="AD237" s="83"/>
      <c r="AE237" s="84"/>
    </row>
    <row r="238" spans="5:31" ht="12.75">
      <c r="E238" s="74" t="s">
        <v>1410</v>
      </c>
      <c r="F238" s="92">
        <f>COUNTIF(Черга!C$167:$C$250,E238)</f>
        <v>0</v>
      </c>
      <c r="J238" s="83"/>
      <c r="K238" s="84"/>
      <c r="T238" s="83"/>
      <c r="U238" s="84"/>
      <c r="V238" s="98" t="s">
        <v>1581</v>
      </c>
      <c r="W238" s="94"/>
      <c r="Z238" s="105"/>
      <c r="AB238" s="107"/>
      <c r="AC238" s="105"/>
      <c r="AD238" s="83"/>
      <c r="AE238" s="84"/>
    </row>
    <row r="239" spans="5:31" ht="12.75">
      <c r="E239" s="74" t="s">
        <v>1334</v>
      </c>
      <c r="F239" s="92">
        <f>COUNTIF(Черга!C$167:$C$250,E239)</f>
        <v>0</v>
      </c>
      <c r="J239" s="83"/>
      <c r="K239" s="84"/>
      <c r="T239" s="83"/>
      <c r="U239" s="84"/>
      <c r="V239" s="98" t="s">
        <v>22</v>
      </c>
      <c r="W239" s="94"/>
      <c r="Z239" s="105"/>
      <c r="AB239" s="107"/>
      <c r="AC239" s="105"/>
      <c r="AD239" s="83"/>
      <c r="AE239" s="84"/>
    </row>
    <row r="240" spans="5:31" ht="12.75">
      <c r="E240" s="74" t="s">
        <v>1611</v>
      </c>
      <c r="F240" s="92">
        <f>COUNTIF(Черга!C$167:$C$250,E240)</f>
        <v>0</v>
      </c>
      <c r="J240" s="83"/>
      <c r="K240" s="84"/>
      <c r="T240" s="83"/>
      <c r="U240" s="84"/>
      <c r="V240" s="98" t="s">
        <v>278</v>
      </c>
      <c r="W240" s="94"/>
      <c r="Z240" s="105"/>
      <c r="AB240" s="107"/>
      <c r="AC240" s="105"/>
      <c r="AD240" s="83"/>
      <c r="AE240" s="84"/>
    </row>
    <row r="241" spans="5:31" ht="12.75">
      <c r="E241" s="74" t="s">
        <v>529</v>
      </c>
      <c r="F241" s="92">
        <f>COUNTIF(Черга!C$167:$C$250,E241)</f>
        <v>1</v>
      </c>
      <c r="J241" s="83"/>
      <c r="K241" s="84"/>
      <c r="T241" s="83"/>
      <c r="U241" s="84"/>
      <c r="V241" s="95" t="s">
        <v>1584</v>
      </c>
      <c r="W241" s="94">
        <f>ROWS(V242:V244)</f>
        <v>3</v>
      </c>
      <c r="Z241" s="105"/>
      <c r="AC241" s="105"/>
      <c r="AD241" s="83"/>
      <c r="AE241" s="84"/>
    </row>
    <row r="242" spans="5:31" ht="12.75">
      <c r="E242" s="74" t="s">
        <v>917</v>
      </c>
      <c r="F242" s="92">
        <f>COUNTIF(Черга!C$167:$C$250,E242)</f>
        <v>0</v>
      </c>
      <c r="J242" s="83"/>
      <c r="K242" s="84"/>
      <c r="T242" s="83"/>
      <c r="U242" s="84"/>
      <c r="V242" s="98" t="s">
        <v>827</v>
      </c>
      <c r="W242" s="94"/>
      <c r="Z242" s="105"/>
      <c r="AB242" s="107"/>
      <c r="AC242" s="105"/>
      <c r="AD242" s="83"/>
      <c r="AE242" s="84"/>
    </row>
    <row r="243" spans="5:31" ht="12.75">
      <c r="E243" s="74" t="s">
        <v>1612</v>
      </c>
      <c r="F243" s="92">
        <f>COUNTIF(Черга!C$167:$C$250,E243)</f>
        <v>0</v>
      </c>
      <c r="J243" s="83"/>
      <c r="K243" s="84"/>
      <c r="T243" s="83"/>
      <c r="U243" s="84"/>
      <c r="V243" s="98" t="s">
        <v>271</v>
      </c>
      <c r="W243" s="94"/>
      <c r="Z243" s="105"/>
      <c r="AB243" s="107"/>
      <c r="AC243" s="105"/>
      <c r="AD243" s="83"/>
      <c r="AE243" s="84"/>
    </row>
    <row r="244" spans="5:31" ht="12.75">
      <c r="E244" s="74" t="s">
        <v>1613</v>
      </c>
      <c r="F244" s="92">
        <f>COUNTIF(Черга!C$167:$C$250,E244)</f>
        <v>0</v>
      </c>
      <c r="J244" s="83"/>
      <c r="K244" s="84"/>
      <c r="T244" s="83"/>
      <c r="U244" s="84"/>
      <c r="V244" s="72" t="s">
        <v>1605</v>
      </c>
      <c r="W244" s="94"/>
      <c r="Y244" s="107"/>
      <c r="Z244" s="105"/>
      <c r="AC244" s="105"/>
      <c r="AD244" s="83"/>
      <c r="AE244" s="84"/>
    </row>
    <row r="245" spans="5:31" ht="12.75">
      <c r="E245" s="101" t="s">
        <v>1464</v>
      </c>
      <c r="F245" s="102">
        <f>SUM(F3:F244)</f>
        <v>79</v>
      </c>
      <c r="J245" s="83"/>
      <c r="K245" s="84"/>
      <c r="T245" s="83"/>
      <c r="U245" s="84"/>
      <c r="V245" s="95" t="s">
        <v>1588</v>
      </c>
      <c r="W245" s="94">
        <f>ROWS(V246)</f>
        <v>1</v>
      </c>
      <c r="Z245" s="105"/>
      <c r="AC245" s="105"/>
      <c r="AD245" s="83"/>
      <c r="AE245" s="84"/>
    </row>
    <row r="246" spans="10:31" ht="12.75">
      <c r="J246" s="83"/>
      <c r="K246" s="84"/>
      <c r="T246" s="83"/>
      <c r="U246" s="84"/>
      <c r="V246" s="72" t="s">
        <v>1606</v>
      </c>
      <c r="W246" s="94"/>
      <c r="Z246" s="105"/>
      <c r="AC246" s="105"/>
      <c r="AD246" s="83"/>
      <c r="AE246" s="84"/>
    </row>
    <row r="247" spans="10:31" ht="12.75">
      <c r="J247" s="83"/>
      <c r="K247" s="84"/>
      <c r="T247" s="83"/>
      <c r="U247" s="84"/>
      <c r="V247" s="95" t="s">
        <v>1591</v>
      </c>
      <c r="W247" s="94">
        <f>ROWS(V248:V250)</f>
        <v>3</v>
      </c>
      <c r="Z247" s="105"/>
      <c r="AC247" s="105"/>
      <c r="AD247" s="83"/>
      <c r="AE247" s="84"/>
    </row>
    <row r="248" spans="10:31" ht="12.75">
      <c r="J248" s="83"/>
      <c r="K248" s="84"/>
      <c r="T248" s="83"/>
      <c r="U248" s="84"/>
      <c r="V248" s="72" t="s">
        <v>1607</v>
      </c>
      <c r="W248" s="94"/>
      <c r="Y248" s="107"/>
      <c r="Z248" s="105"/>
      <c r="AC248" s="105"/>
      <c r="AD248" s="83"/>
      <c r="AE248" s="84"/>
    </row>
    <row r="249" spans="10:31" ht="12.75">
      <c r="J249" s="83"/>
      <c r="K249" s="84"/>
      <c r="T249" s="83"/>
      <c r="U249" s="84"/>
      <c r="V249" s="72" t="s">
        <v>1608</v>
      </c>
      <c r="W249" s="94"/>
      <c r="Y249" s="107"/>
      <c r="Z249" s="105"/>
      <c r="AC249" s="105"/>
      <c r="AD249" s="83"/>
      <c r="AE249" s="84"/>
    </row>
    <row r="250" spans="10:31" ht="12.75">
      <c r="J250" s="83"/>
      <c r="K250" s="84"/>
      <c r="T250" s="83"/>
      <c r="U250" s="84"/>
      <c r="V250" s="98" t="s">
        <v>57</v>
      </c>
      <c r="W250" s="94"/>
      <c r="Z250" s="105"/>
      <c r="AB250" s="107"/>
      <c r="AC250" s="105"/>
      <c r="AD250" s="83"/>
      <c r="AE250" s="84"/>
    </row>
    <row r="251" spans="10:31" ht="12.75">
      <c r="J251" s="83"/>
      <c r="K251" s="84"/>
      <c r="T251" s="83"/>
      <c r="U251" s="84"/>
      <c r="V251" s="95" t="s">
        <v>1593</v>
      </c>
      <c r="W251" s="94">
        <f>ROWS(V252:V258)</f>
        <v>7</v>
      </c>
      <c r="Z251" s="105"/>
      <c r="AC251" s="105"/>
      <c r="AD251" s="83"/>
      <c r="AE251" s="84"/>
    </row>
    <row r="252" spans="10:31" ht="12.75">
      <c r="J252" s="83"/>
      <c r="K252" s="84"/>
      <c r="T252" s="83"/>
      <c r="U252" s="84"/>
      <c r="V252" s="98" t="s">
        <v>31</v>
      </c>
      <c r="W252" s="94"/>
      <c r="Z252" s="105"/>
      <c r="AB252" s="107"/>
      <c r="AC252" s="105"/>
      <c r="AD252" s="83"/>
      <c r="AE252" s="84"/>
    </row>
    <row r="253" spans="10:31" ht="12.75">
      <c r="J253" s="83"/>
      <c r="K253" s="84"/>
      <c r="T253" s="83"/>
      <c r="U253" s="84"/>
      <c r="V253" s="72" t="s">
        <v>1609</v>
      </c>
      <c r="W253" s="94"/>
      <c r="Y253" s="107"/>
      <c r="Z253" s="105"/>
      <c r="AC253" s="105"/>
      <c r="AD253" s="83"/>
      <c r="AE253" s="84"/>
    </row>
    <row r="254" spans="10:31" ht="12.75">
      <c r="J254" s="83"/>
      <c r="K254" s="84"/>
      <c r="T254" s="83"/>
      <c r="U254" s="84"/>
      <c r="V254" s="98" t="s">
        <v>1008</v>
      </c>
      <c r="W254" s="94"/>
      <c r="Z254" s="105"/>
      <c r="AB254" s="107"/>
      <c r="AC254" s="105"/>
      <c r="AD254" s="83"/>
      <c r="AE254" s="84"/>
    </row>
    <row r="255" spans="10:31" ht="12.75">
      <c r="J255" s="83"/>
      <c r="K255" s="84"/>
      <c r="T255" s="83"/>
      <c r="U255" s="84"/>
      <c r="V255" s="72" t="s">
        <v>1216</v>
      </c>
      <c r="W255" s="94"/>
      <c r="Y255" s="107"/>
      <c r="Z255" s="105"/>
      <c r="AC255" s="105"/>
      <c r="AD255" s="83"/>
      <c r="AE255" s="84"/>
    </row>
    <row r="256" spans="10:31" ht="12.75">
      <c r="J256" s="83"/>
      <c r="K256" s="84"/>
      <c r="T256" s="83"/>
      <c r="U256" s="84"/>
      <c r="V256" s="72" t="s">
        <v>1610</v>
      </c>
      <c r="W256" s="94"/>
      <c r="Y256" s="107"/>
      <c r="Z256" s="105"/>
      <c r="AC256" s="105"/>
      <c r="AD256" s="83"/>
      <c r="AE256" s="84"/>
    </row>
    <row r="257" spans="10:31" ht="12.75">
      <c r="J257" s="83"/>
      <c r="K257" s="84"/>
      <c r="T257" s="83"/>
      <c r="U257" s="84"/>
      <c r="V257" s="72" t="s">
        <v>544</v>
      </c>
      <c r="W257" s="94"/>
      <c r="Y257" s="107"/>
      <c r="Z257" s="105"/>
      <c r="AC257" s="105"/>
      <c r="AD257" s="83"/>
      <c r="AE257" s="84"/>
    </row>
    <row r="258" spans="10:31" ht="12.75">
      <c r="J258" s="83"/>
      <c r="K258" s="84"/>
      <c r="T258" s="83"/>
      <c r="U258" s="84"/>
      <c r="V258" s="98" t="s">
        <v>129</v>
      </c>
      <c r="W258" s="94"/>
      <c r="Z258" s="105"/>
      <c r="AB258" s="107"/>
      <c r="AC258" s="105"/>
      <c r="AD258" s="83"/>
      <c r="AE258" s="84"/>
    </row>
    <row r="259" spans="10:31" ht="12.75">
      <c r="J259" s="83"/>
      <c r="K259" s="84"/>
      <c r="T259" s="83"/>
      <c r="U259" s="84"/>
      <c r="V259" s="101" t="s">
        <v>1464</v>
      </c>
      <c r="W259" s="102">
        <f>SUM(W3:W251)</f>
        <v>229</v>
      </c>
      <c r="AD259" s="83"/>
      <c r="AE259" s="84"/>
    </row>
    <row r="260" ht="12.75">
      <c r="AE260" s="42"/>
    </row>
    <row r="261" ht="12.75">
      <c r="AE261" s="42"/>
    </row>
    <row r="262" ht="12.75">
      <c r="AE262" s="42"/>
    </row>
    <row r="263" ht="12.75">
      <c r="AE263" s="42"/>
    </row>
    <row r="264" ht="12.75">
      <c r="AE264" s="42"/>
    </row>
    <row r="265" ht="12.75">
      <c r="AE265" s="42"/>
    </row>
    <row r="266" ht="12.75">
      <c r="AE266" s="42"/>
    </row>
    <row r="267" ht="12.75">
      <c r="AE267" s="42"/>
    </row>
    <row r="268" ht="12.75">
      <c r="AE268" s="42"/>
    </row>
    <row r="269" ht="12.75">
      <c r="AE269" s="42"/>
    </row>
    <row r="270" ht="12.75">
      <c r="AE270" s="42"/>
    </row>
    <row r="271" ht="12.75">
      <c r="AE271" s="42"/>
    </row>
    <row r="272" ht="12.75">
      <c r="AE272" s="42"/>
    </row>
    <row r="273" ht="12.75">
      <c r="AE273" s="42"/>
    </row>
    <row r="274" ht="12.75">
      <c r="AE274" s="42"/>
    </row>
    <row r="275" ht="12.75">
      <c r="AE275" s="42"/>
    </row>
    <row r="276" ht="12.75">
      <c r="AE276" s="42"/>
    </row>
    <row r="277" ht="12.75">
      <c r="AE277" s="42"/>
    </row>
    <row r="278" ht="12.75">
      <c r="AE278" s="42"/>
    </row>
    <row r="279" ht="12.75">
      <c r="AE279" s="42"/>
    </row>
    <row r="280" ht="12.75">
      <c r="AE280" s="42"/>
    </row>
    <row r="281" ht="12.75">
      <c r="AE281" s="42"/>
    </row>
    <row r="282" ht="12.75">
      <c r="AE282" s="42"/>
    </row>
    <row r="283" ht="12.75">
      <c r="AE283" s="42"/>
    </row>
    <row r="284" ht="12.75">
      <c r="AE284" s="42"/>
    </row>
    <row r="285" ht="12.75">
      <c r="AE285" s="42"/>
    </row>
    <row r="286" ht="12.75">
      <c r="AE286" s="42"/>
    </row>
    <row r="287" ht="12.75">
      <c r="AE287" s="42"/>
    </row>
    <row r="288" ht="12.75">
      <c r="AE288" s="42"/>
    </row>
    <row r="289" ht="12.75">
      <c r="AE289" s="42"/>
    </row>
    <row r="290" ht="12.75">
      <c r="AE290" s="42"/>
    </row>
    <row r="291" ht="12.75">
      <c r="AE291" s="42"/>
    </row>
    <row r="292" ht="12.75">
      <c r="AE292" s="42"/>
    </row>
    <row r="293" ht="12.75">
      <c r="AE293" s="42"/>
    </row>
    <row r="294" ht="12.75">
      <c r="AE294" s="42"/>
    </row>
    <row r="295" ht="12.75">
      <c r="AE295" s="42"/>
    </row>
    <row r="296" ht="12.75">
      <c r="AE296" s="42"/>
    </row>
  </sheetData>
  <sheetProtection selectLockedCells="1" selectUnlockedCells="1"/>
  <autoFilter ref="B2:W2"/>
  <mergeCells count="84">
    <mergeCell ref="B1:I1"/>
    <mergeCell ref="L1:S1"/>
    <mergeCell ref="V1:AC1"/>
    <mergeCell ref="W3:W12"/>
    <mergeCell ref="Z3:Z7"/>
    <mergeCell ref="AC3:AC8"/>
    <mergeCell ref="Z8:Z13"/>
    <mergeCell ref="AC9:AC15"/>
    <mergeCell ref="W13:W24"/>
    <mergeCell ref="Z14:Z23"/>
    <mergeCell ref="AC16:AC23"/>
    <mergeCell ref="Z24:Z30"/>
    <mergeCell ref="AC24:AC30"/>
    <mergeCell ref="W25:W41"/>
    <mergeCell ref="Z31:Z32"/>
    <mergeCell ref="AC31:AC41"/>
    <mergeCell ref="Z33:Z34"/>
    <mergeCell ref="Z35:Z36"/>
    <mergeCell ref="Z37:Z39"/>
    <mergeCell ref="Z40:Z41"/>
    <mergeCell ref="W42:W54"/>
    <mergeCell ref="Z42:Z55"/>
    <mergeCell ref="AC42:AC44"/>
    <mergeCell ref="AC45:AC46"/>
    <mergeCell ref="AC47:AC56"/>
    <mergeCell ref="W55:W66"/>
    <mergeCell ref="Z56:Z61"/>
    <mergeCell ref="AC57:AC60"/>
    <mergeCell ref="AC61:AC70"/>
    <mergeCell ref="Z62:Z68"/>
    <mergeCell ref="W67:W69"/>
    <mergeCell ref="Z69:Z70"/>
    <mergeCell ref="W70:W72"/>
    <mergeCell ref="Z71:Z73"/>
    <mergeCell ref="AC71:AC77"/>
    <mergeCell ref="W73:W84"/>
    <mergeCell ref="Z74:Z91"/>
    <mergeCell ref="AC78:AC82"/>
    <mergeCell ref="AC83:AC91"/>
    <mergeCell ref="W85:W89"/>
    <mergeCell ref="W90:W112"/>
    <mergeCell ref="Z92:Z93"/>
    <mergeCell ref="AC92:AC93"/>
    <mergeCell ref="Z94:Z99"/>
    <mergeCell ref="AC94:AC101"/>
    <mergeCell ref="Z100:Z101"/>
    <mergeCell ref="Z102:Z103"/>
    <mergeCell ref="AC102:AC104"/>
    <mergeCell ref="Z104:Z110"/>
    <mergeCell ref="AC105:AC110"/>
    <mergeCell ref="Z111:Z112"/>
    <mergeCell ref="AC111:AC116"/>
    <mergeCell ref="W113:W124"/>
    <mergeCell ref="Z113:Z118"/>
    <mergeCell ref="AC117:AC120"/>
    <mergeCell ref="Z119:Z123"/>
    <mergeCell ref="AC121:AC128"/>
    <mergeCell ref="Z124:Z126"/>
    <mergeCell ref="W125:W135"/>
    <mergeCell ref="Z127:Z128"/>
    <mergeCell ref="Z129:Z130"/>
    <mergeCell ref="AC129:AC130"/>
    <mergeCell ref="Z131:Z134"/>
    <mergeCell ref="AC131:AC142"/>
    <mergeCell ref="W136:W145"/>
    <mergeCell ref="AC143:AC144"/>
    <mergeCell ref="AC145:AC146"/>
    <mergeCell ref="W146:W149"/>
    <mergeCell ref="AC147:AC148"/>
    <mergeCell ref="AC149:AC151"/>
    <mergeCell ref="W150:W174"/>
    <mergeCell ref="AC152:AC156"/>
    <mergeCell ref="W175:W178"/>
    <mergeCell ref="W179:W189"/>
    <mergeCell ref="W190:W196"/>
    <mergeCell ref="W197:W201"/>
    <mergeCell ref="W202:W215"/>
    <mergeCell ref="W216:W217"/>
    <mergeCell ref="W218:W234"/>
    <mergeCell ref="W235:W240"/>
    <mergeCell ref="W241:W244"/>
    <mergeCell ref="W245:W246"/>
    <mergeCell ref="W247:W250"/>
    <mergeCell ref="W251:W258"/>
  </mergeCells>
  <printOptions/>
  <pageMargins left="0.7479166666666667" right="0.7479166666666667" top="0.2701388888888889" bottom="0.45" header="0.5118055555555555" footer="0.5118055555555555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cp:lastPrinted>2016-07-02T08:52:00Z</cp:lastPrinted>
  <dcterms:created xsi:type="dcterms:W3CDTF">2008-12-12T15:03:19Z</dcterms:created>
  <dcterms:modified xsi:type="dcterms:W3CDTF">2016-09-20T10:09:19Z</dcterms:modified>
  <cp:category/>
  <cp:version/>
  <cp:contentType/>
  <cp:contentStatus/>
  <cp:revision>1653</cp:revision>
</cp:coreProperties>
</file>